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劳务1（地下室）" sheetId="1" r:id="rId1"/>
    <sheet name="劳务1（地上建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<sst xmlns="http://schemas.openxmlformats.org/spreadsheetml/2006/main" count="264" uniqueCount="158">
  <si>
    <t>劳务1招标工程量清单（±0.00以下）</t>
  </si>
  <si>
    <t>序号</t>
  </si>
  <si>
    <t>项目名称</t>
  </si>
  <si>
    <t>项目特征及工作内容</t>
  </si>
  <si>
    <t>工程量计算规则</t>
  </si>
  <si>
    <t>单位</t>
  </si>
  <si>
    <t>暂定工程量</t>
  </si>
  <si>
    <t>招标限高不含税综合单价（元）</t>
  </si>
  <si>
    <t>招标限高不含税合价（元）</t>
  </si>
  <si>
    <t>备注</t>
  </si>
  <si>
    <t>一  土石方工程</t>
  </si>
  <si>
    <t>挖沟槽、基坑 土石方</t>
  </si>
  <si>
    <t>一、项目特征：
1.土石方类别：土石类别综合考虑，各种土层、极软岩层、软岩、淤泥等地下及地上障碍物拆除（局部的建渣、砖、石等）、红线范围内杂草、农作物、灌木、胸径100mm以下的乔木、树兜等杂物清除、砍伐竹子及竹根等在报价中（土壤、岩石分类按照四川20定额房屋建筑与装饰工程册说明）
2.开挖部位：基础、基坑、沟槽及管沟等，部位包括挖电梯基坑、集水坑、独立基础、条基、管沟、边沟等，含人工捡底、基坑清理、零星边角挖方、修坡
3.开挖深度：综合考虑计入报价
4.开挖方式：机械、人工开挖综合考虑
5.运距：场内外运输距离、倒场由投标人综合考虑在报价中
6.环保、开挖过程中的地表排水等增加费用在综合单价中考虑，基地钎探综合考虑到报价中，结算不做调整
7.其他：满足设计规范、验收规范及现行技术标准要求
二、工作内容：
1.挖土、装车、推土聚拢、外运、弃置费、机械进退场费。
2.含土石方（包括建筑垃圾）申报、保洁、协调、冲洗设备、车辆冲洗、文明施工、安全措施、管线保护、人工配合、场地清理等以及完成土石方外运处置的安全、技术、措施等所有相关费用，含消纳证办理、对外协调等一切手续。
3.含土石方施工中为满足机械进出场及施工要求采用的场地铺垫或换填各种砂石、级配土、铺设轨道（钢板）、混凝土等发生的各项费用。
4.场内土石方多次翻土及转运不计，包含但不限于天气、政府原因、卸土场原因、场地或施工原因、工期原因等。</t>
  </si>
  <si>
    <t>按设计图示尺寸以土石方天然密实体积计算</t>
  </si>
  <si>
    <t>m3</t>
  </si>
  <si>
    <t>土方回填</t>
  </si>
  <si>
    <t>1.土质要求：满足设计要求和规范要求
2.密实度要求：分层夯填，压实系数综合考虑满足设计和规范要求
3.填方来源、运距：土方来源综合考虑，结合现场综合考虑取土、转运场内运距
4.应满足当地政府规定的安全文明施工要求
5.其他：满足设计规范、验收规范及现行技术标准要求</t>
  </si>
  <si>
    <t>按设计图示尺寸以土石方压实体积计算</t>
  </si>
  <si>
    <t>二  基坑与边坡支护</t>
  </si>
  <si>
    <t>盲沟管</t>
  </si>
  <si>
    <t>甲供：无甲供材。
1.安装部位：地下室盲沟管
2.介质：雨水、污水、废水(综合考虑）
3.管材材质、规格：聚乙烯(PE)双壁波纹管 DN200(盲管在上半部分每米开空不少于20个,孔径φ25)，连接方式综合，压力试验及吹、洗满足规范要求
4.土工材料品种、规格：透水土工布 300g/m2
5.滤层材料种类、配合比、厚度：配砂石，粒径、回填厚度综合考虑
6.其他：满足设计规范、验收规范及现行技术标准要求</t>
  </si>
  <si>
    <t>以现场收方工程量（中心线长度）按m计算</t>
  </si>
  <si>
    <t>m</t>
  </si>
  <si>
    <t>三  桩基工程</t>
  </si>
  <si>
    <t>螺杆灌注桩工程（D=600mm)</t>
  </si>
  <si>
    <t xml:space="preserve">甲供：砼，钢筋。其他材料全部乙供。
工作内容：
1.根据甲方提供的工程施工图、有关设计文件、设计说明及施工过程中下发的设计变更、图纸会审记录等规定范围内的成孔灌注桩工程。按照甲方提供的施工图和国家钻桩验收规范桩基础的成孔、排降水及孤石的处理;配合桩基验收，场地及孔桩内抽水、出渣(场内运输至指定堆放点) ,孔口钢筋网防护，雨季施工防雨布覆盖，孔边防护等，施工范围以甲方现场要求为准。
2.包括但不限于人工、成品及半成品保护、机械设备及机械设备用工及进出场费、乙供材料运输费、赶工费、转运费、质量、工期、安全、文明施工、管理、施工过程中所有风险排除、施工排水、降水费、夜间施工增加费、工程定位点复测、点交，施工安全措施费、转运费、邻近建筑物保护、文明施工费，施工安全措施费及其它措施费，临时设施费，在地质特殊段按甲方要求设置钢制钻孔平台并承担平台材料及制作费用、工程资料，保险、验收、施工过程中所发生的所有费用。 
3.混凝土灌注、振捣、养护；
4.混凝土各种型号综合考虑；
5.超灌部分不计工程量。
6.钢筋笼制作、运输、安装(含焊接和绑扎）；
7.使用吊车等机械对钢筋笼的一次或多次转运，机械乙方自行提供；
8.钢筋各种规格综合考虑；
9.包括但不限于钢筋的取样、检验批封样、解捆、下料、最优化放样、加工、制作、捆扎、钢筋连接(含焊接、电渣压力焊连接、螺纹套简机械连接等方式)、浇捣混凝土时钢筋维护，半成品分类堆放及保护、指派专人发放半成品至施工部位及清理钢筋加工场，采取焊接等有效措施将余料同步运用到工程中，按设计要求将绑扎后多余的钢筋运往指定地点堆码整齐。乙方施工所需所有相关材料的上下车配合、堆码、维护、场内垂直及水平运输，施工范围的安全文明施工等。配合甲方及项目建设单位迎接上级机关检查、政府机关检查所要求的工作内容；
项目特征：
1.地质、地层情况：详地勘报告，各种土层及岩石层的成孔、扩孔综合考虑计入报价
2.桩长：工程量按设计桩顶标高至完成桩底标高计算。不同桩基长度综合考虑，不因桩基长度调整为由要求调整综合单价
3.桩径：600mm；
4.成孔方法：螺杆成孔，施工应采用具有加压及同步技术的螺杆灌注桩桩机
5.清除孔底沉渣：综合考虑；
6.空桩的费用综合考虑在综合单价中，不计空桩部分单价；
7.试桩的费用包含在本综合单价中,结算时,不再考虑试桩的费用
8.桩孔内排水包含在本综合单价中,结算时,不再考虑孔内排水费用
9.其它：满足设计、技术规范、施工验收规范要求。
</t>
  </si>
  <si>
    <t>按实际完成工程量以长度m计算，空桩、超灌部分不计</t>
  </si>
  <si>
    <t>螺杆桩 截（凿）桩头</t>
  </si>
  <si>
    <r>
      <rPr>
        <b/>
        <sz val="9"/>
        <rFont val="宋体"/>
        <charset val="134"/>
        <scheme val="minor"/>
      </rPr>
      <t>甲供：无甲供材。</t>
    </r>
    <r>
      <rPr>
        <sz val="9"/>
        <rFont val="宋体"/>
        <charset val="134"/>
        <scheme val="minor"/>
      </rPr>
      <t xml:space="preserve">
1.截(凿)桩头截面尺寸、高度：超灌等综合考虑
2.截桩方式：综合考虑，符合现场施工要求
3.废料运输：场内、外运距综合考虑在综合单价中，不单独计取
4.桩头钢筋整理、防水加强包封等综合考虑
5.配合检测进行桩头磨光
6.其它：满足设计、技术规范、施工验收规范要求</t>
    </r>
  </si>
  <si>
    <t>按实际完成工程量以根计算</t>
  </si>
  <si>
    <t>根</t>
  </si>
  <si>
    <t>桩间土挖运增加费</t>
  </si>
  <si>
    <t>甲供：无甲供材。
1.土壤类别：土石方综合
2.挖土深度：综合考虑
3.挖掘方式：人工、机械综合考虑
4.运距：运距综合考虑
5.此单价为桩间土额外增加费用，工程量按桩根数计算，基本费用含在挖沟槽基坑土石方项中按m³计算
6.其他：满足设计规范、验收规范及现行技术标准要求</t>
  </si>
  <si>
    <t>余方弃置</t>
  </si>
  <si>
    <t>1.土石方类别：螺杆桩出土，土方、石方、淤泥等综合考虑
2.弃土运距及堆场：装车、场内外运距、倒场、填埋等由投标人自行考虑在综合报价中
3.满足当地政府对安全文明施工的要求，综合考虑运到政府规定堆场运费、堆场费
4.结算按天然密实方体积计算，价格综合考虑
5.其他：满足设计规范、验收规范及现行技术标准要求</t>
  </si>
  <si>
    <t>m³</t>
  </si>
  <si>
    <t>四  混凝土及钢筋混凝土工程</t>
  </si>
  <si>
    <t>垫层混凝土浇筑（±0.00以下）</t>
  </si>
  <si>
    <t>甲供：商品砼。其他材料乙供。
1.商品砼卸车、场内运输、浇捣、养护；
2.配合泵车、泵送管的支架搭设和拆除、泵送管的安装、固定、拆卸、完毕后场地设备的清理、冲洗、保管（含处理堵管、清洗管）；
3.吊斗的制作、混凝土料斗、溜槽的加工制作安装；
4.堵泵、堵管的疏通清理至能够继续使用；
5.浇注前施工缝的处理、操作面内的清理、润湿模板；
6.混凝土完成后表面清理、修补、结构验收的打磨配合；
7.每次剩余混凝土及时浇筑预制构件；
8.砼试块制作养护、配合送检，雨天浇筑混凝土防护棚搭设；
9.泵车场地、浇筑工作面保持整洁，工完场清；
10.与其他工种的衔接配合等工作；
11.具体为完成施工图所示及变更导致的全部混凝土垫层内容。</t>
  </si>
  <si>
    <t>以设计图纸为限，以实际完成合格工程量以㎡计量</t>
  </si>
  <si>
    <t>㎡</t>
  </si>
  <si>
    <t>混凝土工程
（±0.00以下，不含垫层、二次结构砼）</t>
  </si>
  <si>
    <t>甲供：商品砼。其他材料乙供。
1.商品砼卸车、运输、浇捣、养护，砼构件的预制；
2.配合泵车、泵送管的支架搭设和拆除、泵送管的安装、固定、拆卸、完毕后场地设备的清理、冲洗、保管（含处理堵管、清洗管）；
3.吊斗的制作、混凝土料斗、溜槽的加工制作安装；
4.堵泵、堵管的疏通清理至能够继续使用；
5.浇注前施工缝的处理、操作面内的清理、润湿模板、高低标高交界处挂网；
6.混凝土完成后表面清理、修补、结构验收的打磨配合，钢筋上的砂浆（砼）等污染物清理、楼地面收光、磨光、拉毛；
7.防水倒圆角，R角施工；
8.泵管拆除后孔洞的修补、后浇带的浇筑及压光，所有一次结构预留井道洞口的封堵工作等内容；
9.每次剩余混凝土及时浇筑预制构件；
10.砼试块制作养护、配合送检，雨天浇筑混凝土防护棚搭设；所有相关材料现场的装卸车；
11.泵车场地、浇筑工作面保持整洁，工完场清；
12.与其他工种的衔接配合等工作；
13.具体为完成施工图所示及变更导致的全部混凝土内容（除垫层、二次结构外）。</t>
  </si>
  <si>
    <t>按设计图示尺寸以审核后的体积计算(不计损耗)，扣除所有大于0.3㎡孔洞体积</t>
  </si>
  <si>
    <t>地下室后浇带</t>
  </si>
  <si>
    <t>甲供：砼，其余材料全部乙供。
1.后浇带凿毛、清理、钢筋除锈
2.止水钢板安装焊接、止水带安装、止水条安装、铺设钢丝网片等设计到后浇带工作内容人工及材料均包含在内（除混凝土浇筑）；
3.变形缝不锈钢板、沥青麻丝安装。</t>
  </si>
  <si>
    <t>按地下室结构外围建筑面积结算</t>
  </si>
  <si>
    <t>砼构件植筋</t>
  </si>
  <si>
    <t>甲供：商品混凝土、钢筋。其他材料乙供。
1.植筋部位：二次结构（构造柱、圈梁、过梁、压顶、砌体拉结筋等），混凝土梁、柱、板等所有涉及需植筋部位
2.钢筋种类、规格：综合
3.植筋深度：符合设计及规范要求
4.钻孔孔径、清孔要求：机械钻孔，吹孔清灰，孔内清理干净
5.胶粘剂种类：专用结构植筋胶，符合规范及防火、环保要求
6.锚固质量要求：抗拔检测合格，满足设计及现行规范
7.是否含抗拔试验：包含植筋抗拔检测试验费
8.防护要求：孔口封闭，钢筋除锈清理</t>
  </si>
  <si>
    <t>钢筋制作、绑扎、安装
（±0.00以下）</t>
  </si>
  <si>
    <t>甲供：钢筋。其他材料（包括钢筋连接套筒、焊条、扎丝等）、机具乙供。
1.钢筋原材卸车、钢筋编号写牌、分类堆码、内部材料收发放、验收、钢筋下料质量检验交接等；
2.钢筋机械的就位、操作（钢筋翻样、钢筋调直、切断、弯曲等）、维护、保养，场内运输；
3.预留筋的调直除锈等相关工作；
4.钢筋绑扎；钢筋垫块制作、安装；
5.板筋支架制作、安装；架体制作、搭设、安装、拆除、配合
6.桩头钢筋的连接、点焊、插筋、马凳铁架立筋、措施筋、定位钢筋的制安
7.甩筋接茬处钢筋处理；试件制作及配合送检；工作面及楼层钢筋清理、归堆、余料的回收再利用等
8.钢筋套筒连接、电渣压力焊连接、焊接、绑扎连接等甲方指定工作内容，工完场清
9.与其他工种的衔接配合等工作。具体为完成施工图所示及图纸变更导致的全部钢筋内容（包括垫层、基础、墙柱梁板、后浇带、设备基础、阳台、空调板、雨棚、飘窗、装饰柱、芯柱、预埋铁件、钢爬梯、检修梯及其附属构件等）
10.合同要求损耗率≤1%，若超出损耗率要求范围，超出部分的人工及钢筋材料费由乙方承担</t>
  </si>
  <si>
    <t>按图纸净用量以审核后的重量计算(不计算损耗)，（措施筋只有筏板中马凳筋、定位筋按理论重量计算，其他所有措施筋不计量）。钢筋计量按中心线计算</t>
  </si>
  <si>
    <t>t</t>
  </si>
  <si>
    <t>五  砌筑工程</t>
  </si>
  <si>
    <t>砖胎膜（元/m³）</t>
  </si>
  <si>
    <t>甲供：砖、砌筑砂浆、抹灰砂浆。其他材料乙供。
1.基层清理，砌体及相关材料的进场验收、码放、浇砖、砌砖、基坑四周及顶面的抹灰、材料及工具的场内水平垂直运输；
2.指定专人从事砖和砂浆试块的制作养护并积极配合送检；
3.所需脚手架搭、拆及拆除后码放；
4.此工作涉及的安全文明施工全包干。</t>
  </si>
  <si>
    <t>以现场收方工程量按m3计算</t>
  </si>
  <si>
    <t>二装砖砌体和构造砼人工（元/m³）</t>
  </si>
  <si>
    <t>甲供：钢筋、砼、砌块、砖、砌筑砂浆。其他材料乙供。
1.基层清理，砌体及相关材料的进场验收、码放、浇砖、砌砖、材料及工具的场内水平垂直运输；
2.指定专人从事砖和砂浆试块的制作养护并积极配合送检；
3.门、窗洞口两侧混凝土预制块制作安装；相关配套专业的洞口的预留及封堵、二次结构施工时预留的安装洞口及管槽、线槽的剔凿及修补；
4.所需脚手架搭、拆及拆除后码放；
5.临时施工洞口及脚手架眼的补砌；
6.管道、上料口、过人洞等的留设及补洞等；
7.砖砌体、砖砌烟道、砌块砌体、体积小于 0.3m3 的零星砌体、排水沟等；
8.结构建筑图纸范围内零星砌体、配套设备功能用房设备基础（含结构建筑图纸未体现但可预料的设备基础，不另行计算挂热水器位置需砼灌实部分零星砼工程量及部分门窗洞口边小砼块的工程量）；
9.二次结构砼（构造柱、过梁、反坎、圈梁以及零星混凝土等）的浇灌、后期脚手架眼的配合安装的预留预埋、封堵、安全文明施工；</t>
  </si>
  <si>
    <t>按照图纸尺寸以“m³”进行计算，扣除墙体中面积大于0.3㎡的孔洞</t>
  </si>
  <si>
    <t>六  楼地面工程</t>
  </si>
  <si>
    <t>楼梯间砂浆抹面（元/层）</t>
  </si>
  <si>
    <t>甲供：砂浆，其他材料乙供。
1.清理、修补、湿润基层（包括清除杂物、凿毛等）；
2.材料的垂直和水平人力运输；
3.分层抹灰找平、收面、表面平整、养护，成品保护等工作；
4.地面的泵管预留洞、放线预留洞、管线预留洞等的封堵；
5.部位：楼梯间地面（含踏面和踢面）、墙面、顶面等综合
6.钉挂钢丝网片（按图纸要求挂钢丝网）
7.其他：满足设计规范、验收规范及现行技术标准要求</t>
  </si>
  <si>
    <t>参照施工图纸设计要求，按实际施工楼层按层计算，扣除所有大于0.3㎡孔洞面积</t>
  </si>
  <si>
    <t>层</t>
  </si>
  <si>
    <t>砂浆找平层（综合各类厚度，综合各种砂浆强度等级）</t>
  </si>
  <si>
    <t>甲供：砂浆，其他材料乙供。
1.清理、修补、湿润基层（包括清除杂物、凿毛等）；
2.材料的垂直和水平人力运输；
3.分层抹灰找平、收面、表面平整、养护，成品保护等工作；
4.地面的泵管预留洞、放线预留洞、管线预留洞等的封堵；
5.部位：预拌砂浆找平层、找坡层、保护层、隔离层等综合
6.其他：满足设计规范、验收规范及现行技术标准要求</t>
  </si>
  <si>
    <t>参照施工图纸设计要求，按实际施工面积计算，扣除所有大于0.3㎡孔洞面积</t>
  </si>
  <si>
    <t>细石混凝土找平层(元/㎡)</t>
  </si>
  <si>
    <t>甲供：混凝土，其他材料乙供。
1.清理基层（包括清除杂物、凿毛等）；
2.泵管的搭拆及清洗、混凝土浇捣、找平、压光、养护，混凝土切缝、油膏嵌缝、成品保护等工作综合考虑；
3.材料的垂直和水平运输（人机综合）；
4.浇筑厚度综合考虑
5.其他：满足设计规范、验收规范及现行技术标准要求</t>
  </si>
  <si>
    <t>地下室楼地面、顶板细石混凝土刚性层(元/㎡)</t>
  </si>
  <si>
    <t>甲供：混凝土、钢筋网片/钢筋，其他材料乙供。
1.清理基层（包括清除杂物、凿毛等）；
2.泵管的搭拆及清洗、混凝土浇捣、找平、压光、养护，混凝土切缝、沥青油膏嵌缝、成品保护等工作综合考虑；
3.材料的垂直和水平运输（人机综合）；
4.成品钢筋网片铺设或人工绑扎钢筋网片，包人工、机械等，不因成品钢筋网片铺设或人工绑扎、点焊钢筋网调整单价
5.浇筑厚度综合考虑
6.其他：满足设计规范、验收规范及现行技术标准要求</t>
  </si>
  <si>
    <t>地下室C25细石混凝土、金刚砂耐磨地坪(元/㎡)</t>
  </si>
  <si>
    <t>甲供：混凝土、钢筋网片/钢筋，其他材料乙供。
1.清理基层（包括清除杂物、凿毛等）；
2.材料的垂直和水平运输（人机综合）；
3.泵管的搭拆及清洗、混凝土浇捣、找平、压光、养护，混凝土切缝、沥青油膏嵌缝、成品保护等工作综合考虑；
4.成品钢筋网片铺设或人工绑扎钢筋网片，包人工、机械等，不因成品钢筋网片铺设或人工绑扎、点焊钢筋网调整单价
5.3~5mm厚金刚砂耐磨层（坡度区域需增设金刚砂防滑条），表面涂刷2道固化剂，打磨、地光
6.其他：满足设计规范、验收规范及现行技术标准要求</t>
  </si>
  <si>
    <t>泡沫/炉渣混凝土回填兼找坡层（元/m³）</t>
  </si>
  <si>
    <t>甲供：泡沫混凝土(干密度≤800kg/m3)/炉渣混凝土，其他材料乙供。
1.基层打磨、凿毛处理、回填、拍实、平整、找坡。
2.填料：泡沫混凝土(干密度≤800kg/m3)/炉渣混凝土回填层
3.其他：满足设计规范、验收规范及现行技术标准要求</t>
  </si>
  <si>
    <t>按设计图示尺寸以体积计算(不计损耗)，扣除所有大于0.3㎡孔洞面积</t>
  </si>
  <si>
    <t>七  内墙及天棚（抹灰 涂料）</t>
  </si>
  <si>
    <t>室内内墙抹灰(元/㎡)</t>
  </si>
  <si>
    <t xml:space="preserve">甲供：砂浆，其他材料乙供（含钢丝网片）
1.清理、修补、湿润基层（包括清除杂物、剔凿修正、补缺、凿毛等）；
2.材料的垂直和水平人力运输；
3.钉挂钢丝网片（按图纸要求挂钢丝网）
4.甩浆、涂刷界面剂、界面砂浆批刮、抹灰、找平及罩面压光、养护，成品保护，阴阳角护角的制作安装，分割（装饰）条制作安装等工作；
5.所需脚手架搭、拆，周转料具清理、装卸、堆放，高度综合考虑；
6.安装二次配线开槽后的封堵及其他预留洞的封堵等；
7.部位：抹灰墙面、局部需抹灰天棚、零星抹灰（如门窗洞侧边、女儿墙、挑檐、压顶、水池、排水沟侧壁）等部位的水泥砂浆抹灰、防水砂浆抹灰、聚合物防水砂浆抹灰等
8.落地灰清理、回收利用等
9.其他：满足设计规范、验收规范及现行技术标准要求
</t>
  </si>
  <si>
    <t>按照图纸尺寸以“㎡”进行计算，扣除墙体中面积大于0.3㎡的孔洞，孔洞侧壁不计算工程量。门窗洞口一次收口不计算工程量</t>
  </si>
  <si>
    <t>满刮柔性耐水腻子(元/㎡)</t>
  </si>
  <si>
    <t>甲供：无甲供材。全部材料乙供
1.基层清扫、检查、处理、磨砂纸、满面刮腻子、阴阳角调直、打磨等全部操作过程
2.基层类型：综合考虑
3.满刮柔性耐水腻子磨光，遍数综合考虑
4.所需脚手架搭、拆，周转料具清理、装卸、堆放，高度综合考虑；
5.部位：需刮腻子的墙柱面天棚等，详见设计图纸
6.其他：满足设计规范、验收规范及现行技术标准要求</t>
  </si>
  <si>
    <t>无机（仿瓷）涂料(元/㎡)</t>
  </si>
  <si>
    <t>甲供：无甲供材。全部材料乙供
1.基层类型：综合考虑
2.面层：无机（仿瓷）涂料，详见设计图纸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</si>
  <si>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参照施工图纸设计要求，按实际施工面积计算（未隐蔽管道、桥架、设备等喷涂不单独计算），扣除所有大于0.3㎡孔洞面积</t>
  </si>
  <si>
    <t>A级无机涂料/防潮涂料/乳胶漆(元/㎡)</t>
  </si>
  <si>
    <t>甲供：无甲供材。全部材料乙供
1.基层类型：综合考虑
2.面层：A级无机涂料、防潮涂料、乳胶漆等综合考虑，详见设计图纸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</si>
  <si>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八  外墙墙面（抹灰 ）</t>
  </si>
  <si>
    <t>地下室外墙抹灰(元/㎡)</t>
  </si>
  <si>
    <t>甲供：砂浆，其他材料乙供（含不同材质交界处钢丝网片）
1.清理、修补、湿润基层（包括清除杂物、剔凿修正、补缺、凿毛等）；
2.材料的垂直和水平人力运输；
3.钉挂钢丝网片（不同材质交接界面挂钢丝网）；
4.甩浆、抹灰、找平及罩面压光、养护，成品保护等工作；
5.所需脚手架搭、拆，周转料具清理、装卸、堆放，高度综合考虑；
6.预留洞的封堵；
7.部位：外墙抹灰、井道等部位的防水砂浆抹灰、聚合物防水砂浆抹灰、纤维防水砂浆抹灰等，管道、洞口周边、泛水收头等部位的处理、搭接用量包含在综合单价中；
8.阴阳角、地漏、管道周边等无纺布加强处理，附加层、加强层等投标人自行考虑在单价中，工程量不单独计算，结算单价不调整；
9.落地灰清理、回收利用等；
10.其他：满足设计规范、验收规范及现行技术标准要求</t>
  </si>
  <si>
    <t>侧墙 聚苯乙烯保温板(元/㎡)</t>
  </si>
  <si>
    <t>甲供：聚苯乙烯保温板，其他材料乙供
1.部位:外墙
2.材料的垂直和水平人力运输；
3.安装、铺贴方式：综合考虑计入报价
4.所需脚手架搭、拆，周转料具清理、装卸、堆放，高度综合考虑；
5.其他：满足设计规范、验收规范及现行技术标准要求</t>
  </si>
  <si>
    <t>九  安装专业预留预埋</t>
  </si>
  <si>
    <t>安装管线预埋（±0.00以下）(元/㎡)</t>
  </si>
  <si>
    <t>甲供：套管，电线管，接线盒，防雷接地，排气管，密闭短管，密闭套管；其他材料乙供
部位：±0.00以下人防电气工程、人防暖通工程、人防给排水工程、消防水工程、消防电工程、弱电工程、暖通工程、强电工程、给排水工程，具体为完成施工图所示及变更导致的±0.00以下人防电气工程、人防暖通工程、人防给排水工程、消防水工程、消防电工程、弱电工程、暖通工程、强电工程、给排水工程全部预留预埋内容；
工作内容：套管，电线管，接线盒，防雷接地，排气管，密闭短管，密闭套管，屋面排气管等的预留预埋、洞口封堵、调试配合、人工、辅材、机具、安全文明施工全包干。</t>
  </si>
  <si>
    <t>按建筑面积计算，建筑面积计算规则详见2020 年《四川省建设工程工程量清单计价定额》</t>
  </si>
  <si>
    <t>十  混凝土模板、脚手架工程</t>
  </si>
  <si>
    <t>模板安拆（垫层、基础、后浇带、设备基础）（元/㎡）</t>
  </si>
  <si>
    <t>甲供：无甲供材。
1.含材料采购、材料装卸车、场内取料、模板木方制作、转运、安拆、清理、维修、刷防腐油、刷脱模剂、刷隔离剂、后浇带支拆、定位筋点焊、穿墙套管埋设和切割、对拉螺杆安拆、孔洞封堵（有防水要求的需涂防水涂料）、预留洞口安拆、放线抄平、砼浇筑看模、爆模剔打修复、材料清理堆码、建筑垃圾清运；
2.自备小型机具及材料；
3.质量达清水砼标准，不含抹灰；
4.按标准化工地的要求封堵预留洞口；
5.外架未形成前的外围护（挂安全网）及临边、走道的围护；
6.含安全文明、冬雨季夜间施工、成品保护、场内二次转运全工序包干；
7.模板需及时拆除进行周转，对于达到拆除标准但乙方仍未拆除的区域，该部分工程进度款不予计取；
8.具体为完成施工图所示及变更导致的全部模板内容（包括垫层、基础、后浇带、设备基础），施工缝的侧边及高标号混凝土流淌等钢丝网封堵费用包含于综合单价中。</t>
  </si>
  <si>
    <t>按模板接触实际审核展开面积结算</t>
  </si>
  <si>
    <t>模板安拆+内脚手架（除垫层、基础、后浇带、设备基础）（元/㎡）</t>
  </si>
  <si>
    <t>甲供：无甲供材，所有材料（包含模板、木方、架管、内衬、扣件、螺栓（包括止水螺杆）等）全部乙供。
1.工程量按混凝土接触面积计算，支模高度综合考虑。
2.含材料采购、材料装卸车、场内取料、模板及木方制作、转运、安拆、清理、维修、刷防腐油、刷脱模剂、刷隔离剂、定位筋点焊、穿墙套管埋设和切割、对拉螺杆安拆、孔洞封堵（有防水防锈要求的需进行防水防锈）、预留洞口安拆、放线抄平、砼浇筑看模、爆模剔打修复、材料清理堆码、建筑垃圾清运；
3.临时支撑架的制作搭拆、满堂架搭拆以及所有涉及的支撑系统的卸车、清点、退还、搬运、搭设、拆除、清理堆放；
4.自备小型机具及材料；
5.质量达清水砼标准，不含抹灰；
6.按标准化工地的要求封堵预留洞口；
7.外架未形成前的外围护（挂安全网）及临边、走道的围护；
8.含安全文明、冬雨季夜间施工、成品保护、场内二次转运全工序包干；
9.具体为完成施工图所示及变更导致的全部模板内容（包括除垫层、基础、后浇带、设备基础之外的墙柱梁板、阳台、空调板、雨棚、飘窗、装饰柱、芯柱等全部模板施工内容），施工缝的侧边及高标号混凝土流淌等钢丝网封堵费用包含于综合单价中</t>
  </si>
  <si>
    <t>外脚手架（±0.00以下）（元/㎡）</t>
  </si>
  <si>
    <t xml:space="preserve">甲供：钢筋、混凝土，其他材料乙供。
1.外架采用钢管脚手架+密目网防护
2.脚手架的基础硬化，落地架及悬挑型钢架、支座的制作、搭设、拆除；
3.脚手架、踢脚板、剪刀撑制作、卸料平台、电梯井提升操作平台、安装、喷刷油漆、搭设、拆除（乙方不得以已退场等为由拒绝拆除其搭设的脚手架）；
4.竹笆、密目网、水平挑网、兜网等维护材料的铺设、张挂、清洗 及拆除，含绑扎用铁丝； 
5.正常施工过程中的维修、维护；
6.钢管、扣件的分类堆码、卸车、保管、装袋、装车，配合清点归还等；
7.各种爬梯、上下通道、“之”字形跑道的搭设、拆除，拉接点钢筋的制作、埋设、焊接、拆架后割除；
9.脚手架的日常保养、维修、维护、加固，迎接检查所作之修改，工完场清；
10.外脚手按照甲方要求搭设，若存在三排或三排以上情况，费用也不增加，乙方需综合考虑，包含在综合单价中；
11.与其他工种的衔接配合等工作（包含反复搭拆）；
12.本工程所有涉及到外脚手架均包含在此工作内容当中；
</t>
  </si>
  <si>
    <t>按地下室外墙垂直投影面积</t>
  </si>
  <si>
    <t>十一  安全文明施工费</t>
  </si>
  <si>
    <t>现场安全文明施工（元）</t>
  </si>
  <si>
    <t>甲供：钢筋、砼、砌体、砂浆，其他材料乙供
含现场管理、安全文明施工、人员管理、协调配合、遂宁市级安全文明标化工地创建、竣工清洁等费用全包干。
1.安全施工费
1.1.乙方单位工人及管理人员的基础防护：安全帽、防滑劳保鞋、工作服
1.2.乙方单位工人及管理人员的高处作业防护：双钩安全带、安全绳、速差自控器、安全带悬挂点
1.3.乙方单位工人及管理人员的特种作业防护：绝缘手套、绝缘鞋、护目镜、防护面罩、防尘 / 防毒口罩、电焊专用面罩、防火服
1.4.乙方单位工人及管理人员的临边洞口与高处作业防护
1.5.四口防护：乙方施工范围内的楼梯口防护栏杆、电梯井口定型化防护门、预留洞口盖板 / 防护栏杆、通道口防护棚
1.6.五临边防护：乙方施工范围内的基坑临边、阳台临边、楼板临边、屋面临边、卸料平台临边的防护栏杆 + 18cm 高踢脚板
1.7.卸料平台：乙方施工范围内的悬挑 / 落地卸料平台防护栏杆、挡脚板、限载标识、钢丝绳保险
1.8.施工机具的防护棚及其围栏的安全保护措施
1.9.乙方施工范围内的电梯井内防护：每隔两层（不大于 10m）设置一道安全平网、层间定型防护门
1.10.施工用电甲方电源提供至二级配电箱，二级配电箱及之后的漏电保护器、LED灯（带防护罩）、开关、普通灯具、闸刀、接线板、胶管、施工电线、电缆、开关箱等由乙方单位承担，严格执行 “一机、一闸、一漏、一箱”。施工临时给排水、临时消防设施提供到各楼层边，其余一切五金电料（包括但不限于阀门、支水管、水龙头、阀门、胶管等）由乙方提供使用且安装、拆除、维修、保养。
1.11.安全照明：地下室、潮湿环境、手持照明采用 36V 及以下安全电压
1.12.应急演练、安全事故应急处置相关支出
1.13.安全管理与教育培训
1.14.专职安全管理人员配置、日常安全巡查与专项检查
1.15.三级安全教育、特种作业人员培训、安全技术交底、班前安全活动
1.16.安全警示标志标牌、危险源公示、安全宣传物料制作布设
2.文明施工费
2.1.日常保洁：场容场貌维护、道路清扫、垃圾日产日清、项目部办公区的日常清扫
2.2.易受潮材料防雨防潮覆盖、钢材防锈防护、材料规整
2.3.易燃易爆、有毒有害物品专库存放、防火防爆隔离措施
2.4.作业卫生与便民保障
2.5.防暑降温饮品与药品
2.6.常规消防器材：手提式灭火器、消防沙箱、消防桶、消防锹、消防斧等
2.7.现场门卫值守（含项目部）、人员进出登记、治安巡逻设施
3.环境保护费
3.1.移动降尘设备：雾炮机、手推式洒水车
3.2.裸土覆盖：现场裸露土方、砂石料堆、待建区域用密目网 / 土工布全覆盖
3.3.车辆冲洗：在现有甲方基础上配置其他冲洗设备（含高压水枪、自动冲洗机设备）、渣土车辆密闭运输管控
3.4.场地保洁：场内道路、作业面每日洒水降尘、清扫保洁的人工及耗材
3.5.生活垃圾清理外运
3.6.为保证施工现场排水通畅，在作业区设置排水沟等发生的措施费用（不含基坑内排水，基坑内排水含在"挖沟槽、基坑 土石方"清单项中）
3.7.施工现场施工机械设备降噪音、防扰民等措施费用
4.临时设施费
4.1.加工棚或防护棚：钢筋加工棚、木工加工棚、搅拌棚、电焊作业棚、配电箱防护棚等
4.2.施工现场范围内临时简易道路铺设，大开挖基坑及临时道路等本项目施工范围内的临时防护栏搭设、维护、拆除</t>
  </si>
  <si>
    <t>按地下室建筑面积计算，建筑面积计算规则详见2020 年《四川省建设工程工程量清单计价定额》</t>
  </si>
  <si>
    <t>十二  不含税合计</t>
  </si>
  <si>
    <t>十三  税金（3%）</t>
  </si>
  <si>
    <t>十四  含税合计</t>
  </si>
  <si>
    <t>说明：1.按规定为所有进场施工人员购买商业意外伤害保险，承担保费并留存保单备查；保险覆盖施工全过程，保单有效期不得短于工期；
2.该项目以控制总价报下浮率（下浮率为所有清单项综合考虑），施工过程中，中标单位不得以单项清单综合价格偏低为由，要求调整综合单价；
3.本项目承包内容包含除甲供材以外的所有工作内容，具体包含所需的人工费、机械费、材料或辅助材料费、工程措施费、安全文明施工费、项目管理费及利润、夜间施工费、二次搬运、冬雨季施工、定位复测费、成品保护费、规费、施工配合费、所有设备进出场费、税金等，质量须满足设计图纸及相关验收规范要求。
4.劳务单位按月向工程项目部申报施工进度月产值报表，在此周期内完成的实际合格工作量作为进度款支付依据，支付该次进度产值的80%；项目完工后支付至已完成合格工程量的85%；竣工验收合格后支付至已完成合格工程量的90%；审计结束后支付剩余尾款（3%质保金除外）
5.工程量按工程量计算规则进行计算，清单综合单价为固定单价，不因图纸变更或做法调整为由要求调整综合单价（涉及重大变更协商解决）
6.劳务1施工范围为1#7#8#9#12#13#15#楼及对应的人防区域，整个项目全部的桩基工程，具体划分以甲方提供的区域划分图为准</t>
  </si>
  <si>
    <t>劳务1招标工程量清单（±0.00以上）</t>
  </si>
  <si>
    <t>一  混凝土及钢筋混凝土工程</t>
  </si>
  <si>
    <t>混凝土工程
（±0.00以上，不含二次结构砼）</t>
  </si>
  <si>
    <t>钢筋制作、绑扎、安装
（±0.00以上）</t>
  </si>
  <si>
    <t>二  砌筑工程</t>
  </si>
  <si>
    <t>条板隔声墙</t>
  </si>
  <si>
    <t>甲供：条板隔声墙、钢筋、砂浆。其他材料乙供。
1.各种规格的条板隔声墙安装；
2.包括各楼层的装卸、堆码、清扫的水平及垂直运输；
3.所有条板隔声墙上料、安装、运输、放线、勾缝、节点处理、打底、工完场清、文明施工、机具、辅材、搭拆脚手架、运输剩余材料、场内二次倒运、预制构件制作及安装；
4.安装板墙前的基层清理；
5.包括因设计变更、交叉作业损坏的补修和堵砌施工洞；
6.条板隔声墙脚手架的搭拆及各种材料的搬运并按指定场地堆码及规范规定的工作内容及平台铺设、收捡架板等工作；
7.施工用的木靠尺制作，安全警示牌及标语挂安；
8.乙方必须派有技术经验的专业测量人员，根据甲方提供的控制线（点），复合甲方提供的控制线（点），进行条板隔声墙工程的测量放线工作。
9.做法及使用部位：各栋楼电梯井壁位于居住功能部分的墙体,须在面向居住区域的部分采用隔声减震墙体材料加以处理隔音墙参照构造做法参西南18J112第32、33页
10.其他：投标人应充分考虑满足招标文件、《发包人要求》、满足规范、合同的要求</t>
  </si>
  <si>
    <t>按照图纸尺寸以“㎡”进行计算，扣除墙体中面积大于0.3㎡的孔洞，扣除门窗洞口</t>
  </si>
  <si>
    <t>三  楼地面工程及屋面</t>
  </si>
  <si>
    <t>参照施工图纸设计要求，按实际施工楼层按层计算</t>
  </si>
  <si>
    <t>楼地面细石混凝土刚性层(元/㎡)</t>
  </si>
  <si>
    <t>泡沫混凝土回填兼找坡层（元/m³）</t>
  </si>
  <si>
    <t>甲供：泡沫混凝土(干密度≤800kg/m3)，其他材料乙供。
1.基层打磨、凿毛处理、回填、拍实、平整、找坡。
2.填料：泡沫混凝土(干密度≤800kg/m3)回填层
3.其他：满足设计规范、验收规范及现行技术标准要求</t>
  </si>
  <si>
    <t>四  内墙及天棚（抹灰 涂料）</t>
  </si>
  <si>
    <t>甲供：无甲供材。全部材料乙供
1.基层清扫、检查、处理、磨砂纸、满面刮腻子、阴阳角调直、打磨等全部操作过程
2.基层类型：综合考虑
3.满刮柔性耐水腻子磨光，遍数综合考虑
4.所需脚手架搭、拆，周转料具清理、装卸、堆放，高度综合考虑；
5.部位：需刮腻子的墙柱面天棚等
6.其他：满足设计规范、验收规范及现行技术标准要求</t>
  </si>
  <si>
    <t>甲供：无甲供材。全部材料乙供
1.基层类型：综合考虑
2.面层：无机仿瓷涂料、A级无机涂料、防潮涂料、乳胶漆等综合考虑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</si>
  <si>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卫生间、厨房排气道（元/m）</t>
  </si>
  <si>
    <t>甲供：无甲供材。全部材料乙供
1.烟道断面净空尺寸、长度：详见施工图纸及图集
2.厨房烟道参考川09J139做法,止回阀、成品烟道风帽及相关收变收口综合考虑在此综合单价中
3.其他：满足设计规范、验收规范及现行技术标准要求；满足招标文件、招标技术标准、品牌要求，选型满足甲方要求
4.工程量按设计图示尺寸以延长米计算
材料运输，安装及孔洞四周吊模封堵，工完场清。包含止逆阀安装，楼层间洞口的封堵及恢复，角钢托架及各类材料的安装。</t>
  </si>
  <si>
    <t>根据实际施工情况按照施工图纸及施工方案以“m”计算</t>
  </si>
  <si>
    <t>五  外墙墙面（抹灰 ）</t>
  </si>
  <si>
    <t>室外外墙抹灰(元/㎡)</t>
  </si>
  <si>
    <t>甲供：砂浆，其他材料乙供（含玻璃纤维网格布（耐碱）、不同材质交界处钢丝网片）
1.清理、修补、湿润基层（包括清除杂物、剔凿修正、补缺、凿毛等）；
2.材料的垂直和水平人力运输；
3.钉挂钢丝网片（不同材质交接界面挂钢丝网）；
4.甩浆、抹灰、找平及罩面压光、养护，成品保护等工作，抹灰厚度、遍数等综合考虑；
5.所需脚手架搭、拆，周转料具清理、装卸、堆放，高度综合考虑；
6.预留洞的封堵；
7.部位：外墙抹灰、井道等部位的防水砂浆抹灰、聚合物防水砂浆抹灰、纤维防水砂浆抹灰、抗裂砂浆等，管道、洞口周边、泛水收头等部位的处理、搭接用量包含在综合单价中；
8.阴阳角、地漏、管道周边等无纺布加强处理，附加层、加强层等投标人自行考虑在单价中，工程量不单独计算，结算单价不调整；
9.落地灰清理、回收利用等；
10.其他：满足设计规范、验收规范及现行技术标准要求</t>
  </si>
  <si>
    <t>墙面 聚苯乙烯保温板(元/㎡)</t>
  </si>
  <si>
    <t>甲供：聚苯乙烯保温板，其他材料乙供
1.部位:外墙、内墙
2.材料的垂直和水平人力运输；
3.安装、铺贴方式：综合考虑计入报价
4.所需脚手架搭、拆，周转料具清理、装卸、堆放，高度综合考虑；
5.其他：满足设计规范、验收规范及现行技术标准要求</t>
  </si>
  <si>
    <t>屋面 聚苯乙烯保温板(元/㎡)</t>
  </si>
  <si>
    <t>甲供：聚苯乙烯保温板，其他材料乙供
1.部位:屋面
2.材料的垂直和水平人力运输；
3.安装、铺贴方式：综合考虑计入报价
4.所需脚手架搭、拆，周转料具清理、装卸、堆放，高度综合考虑；
5.其他：满足设计规范、验收规范及现行技术标准要求</t>
  </si>
  <si>
    <t>六  安装专业预留预埋</t>
  </si>
  <si>
    <t>安装管线预埋（±0.00以上住宅）(元/㎡)</t>
  </si>
  <si>
    <t>甲供：套管，电线管，接线盒，防雷接地，排气管，保护管，金属软管，管道支吊架；其他材料乙供
部位：±0.00以上住宅消防水工程、消防电工程、暖通工程、强电工程、弱电工程、给排水工程、泛光照明，具体为完成施工图所示及变更导致的±0.00以上住宅强电工程、给排水工程全部预留预埋内容；
工作内容：套管，电线管，接线盒，防雷接地，排气管，保护管，金属软管，管道支吊架等的预留预埋、洞口封堵、调试配合、人工、辅材、机具、安全文明施工全包干。</t>
  </si>
  <si>
    <t>安装管线预埋（±0.00以上商业）(元/㎡)</t>
  </si>
  <si>
    <t>甲供：套管，电线管，接线盒，防雷接地，排气管，保护管，金属软管，管道支吊架；其他材料乙供
部位：±0.00以上商业消防水工程、消防电工程、暖通工程、强电工程、弱电工程、给排水工程、泛光照明，具体为完成施工图所示及变更导致的±0.00以上商业强电工程、给排水工程全部预留预埋内容；
工作内容：套管，电线管，接线盒，防雷接地，排气管，保护管，金属软管，管道支吊架等的预留预埋、洞口封堵、调试配合、人工、辅材、机具、安全文明施工全包干。</t>
  </si>
  <si>
    <t>七  脚手架工程</t>
  </si>
  <si>
    <t>模板+内脚手架（除垫层、基础、后浇带、设备基础）（元/㎡）</t>
  </si>
  <si>
    <t>外脚手架（±0.00以上）（元/㎡）</t>
  </si>
  <si>
    <t>甲供：钢筋、混凝土，其他材料乙供。
1.外架采用钢管脚手架+密目网防护
2.脚手架的基础硬化，落地架及悬挑型钢架、支座的制作、搭设、拆除；
3.脚手架、踢脚板、剪刀撑制作、卸料平台、电梯井提升操作平台、安装、喷刷油漆、搭设、拆除（乙方不得以已退场等为由拒绝拆除其搭设的脚手架）；
4.竹笆、密目网、水平挑网、兜网等维护材料的铺设、张挂、清洗 及拆除，含绑扎用铁丝； 
5.正常施工过程中的维修、维护；
6.钢管、扣件的分类堆码、卸车、保管、装袋、装车，配合清点归还等；
7.各种爬梯、上下通道、“之”字形跑道的搭设、拆除，拉接点钢筋的制作、埋设、焊接、拆架后割除；
9.脚手架的日常保养、维修、维护、加固，迎接检查所作之修改，工完场清；
10.外脚手按照甲方要求搭设，若存在三排或三排以上情况，费用也不增加，乙方需综合考虑，包含在综合单价中；
11.与其他工种的衔接配合等工作（包含反复搭拆）；
12.本工程所有涉及到外脚手架均包含在此工作内容当中；</t>
  </si>
  <si>
    <t>按外墙垂直投影面积</t>
  </si>
  <si>
    <t>八  垂直运输</t>
  </si>
  <si>
    <t>垂直运输机械及安装配合(元/㎡)</t>
  </si>
  <si>
    <t>甲供：钢筋、混凝土，其他材料乙供
1.本项目由劳务单位提供（含安装拆除）塔吊及施工电梯（含防护棚）用于水平、垂直运输
2.劳务单位需配备齐全的操作人员、指挥人员，人员需要持证上岗
3.塔吊覆盖不到地方，由人工、汽车吊、随车吊进行运输，对应费用综合包干
4.配重、塔吊基础综合考虑（钢筋、混凝土甲供），不再单独计取</t>
  </si>
  <si>
    <t>按建筑面积计算（计算内容包含地下部分及地上部分），建筑面积计算规则详见2020 年《四川省建设工程工程量清单计价定额》</t>
  </si>
  <si>
    <t>九  安全文明施工费</t>
  </si>
  <si>
    <t>十  不含税合计</t>
  </si>
  <si>
    <t>十一  税金（3%）</t>
  </si>
  <si>
    <t>十二  含税合计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</si>
</sst>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9"/>
      <name val="宋体"/>
      <charset val="134"/>
      <scheme val="minor"/>
    </font>
    <font>
      <b/>
      <sz val="12"/>
      <name val="宋体"/>
      <charset val="134"/>
      <scheme val="minor"/>
    </font>
    <font>
      <b/>
      <sz val="10"/>
      <name val="宋体"/>
      <charset val="134"/>
      <scheme val="minor"/>
    </font>
    <font>
      <b/>
      <sz val="10"/>
      <name val="宋体"/>
      <charset val="134"/>
    </font>
    <font>
      <b/>
      <sz val="9"/>
      <name val="宋体"/>
      <charset val="134"/>
      <scheme val="minor"/>
    </font>
    <font>
      <sz val="9"/>
      <name val="宋体"/>
      <charset val="134"/>
    </font>
    <font>
      <b/>
      <sz val="9"/>
      <name val="宋体"/>
      <charset val="134"/>
    </font>
    <font>
      <sz val="1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
      <sz val="10"/>
      <name val="Arial"/>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4">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17" fillId="0" borderId="6">
      <alignment vertical="center"/>
    </xf>
    <xf numFmtId="0" fontId="17" fillId="0" borderId="0">
      <alignment vertical="center"/>
    </xf>
    <xf numFmtId="0" fontId="18" fillId="3" borderId="7">
      <alignment vertical="center"/>
    </xf>
    <xf numFmtId="0" fontId="19" fillId="4" borderId="8">
      <alignment vertical="center"/>
    </xf>
    <xf numFmtId="0" fontId="20" fillId="4" borderId="7">
      <alignment vertical="center"/>
    </xf>
    <xf numFmtId="0" fontId="21" fillId="5" borderId="9">
      <alignment vertical="center"/>
    </xf>
    <xf numFmtId="0" fontId="22" fillId="0" borderId="10">
      <alignment vertical="center"/>
    </xf>
    <xf numFmtId="0" fontId="23" fillId="0" borderId="11">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9" fillId="0" borderId="0">
      <alignment vertical="center"/>
    </xf>
    <xf numFmtId="0" fontId="29" fillId="0" borderId="0"/>
    <xf numFmtId="0" fontId="9" fillId="0" borderId="0" applyProtection="0">
      <alignment vertical="center"/>
    </xf>
    <xf numFmtId="0" fontId="30" fillId="0" borderId="0"/>
    <xf numFmtId="0" fontId="31" fillId="0" borderId="0"/>
    <xf numFmtId="0" fontId="9" fillId="0" borderId="0">
      <alignment vertical="center"/>
    </xf>
    <xf numFmtId="0" fontId="9" fillId="0" borderId="0">
      <alignment vertical="center"/>
    </xf>
  </cellStyleXfs>
  <cellXfs count="37">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vertical="center"/>
    </xf>
    <xf numFmtId="0" fontId="1" fillId="0" borderId="1" xfId="0" applyFont="1" applyFill="1" applyBorder="1" applyAlignment="1">
      <alignment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176" fontId="6" fillId="0" borderId="1" xfId="49" applyNumberFormat="1" applyFont="1" applyFill="1" applyBorder="1" applyAlignment="1">
      <alignment horizontal="center" vertical="center" wrapText="1"/>
    </xf>
    <xf numFmtId="0" fontId="6" fillId="0" borderId="1" xfId="53" applyFont="1" applyFill="1" applyBorder="1" applyAlignment="1">
      <alignment horizontal="left" vertical="center" wrapText="1"/>
    </xf>
    <xf numFmtId="0" fontId="6" fillId="0" borderId="1" xfId="52" applyFont="1" applyFill="1" applyBorder="1" applyAlignment="1">
      <alignment horizontal="left" vertical="center" wrapText="1"/>
    </xf>
    <xf numFmtId="0" fontId="6" fillId="0" borderId="1" xfId="0" applyFont="1" applyFill="1" applyBorder="1" applyAlignment="1">
      <alignment horizontal="left" vertical="center" wrapText="1"/>
    </xf>
    <xf numFmtId="176" fontId="6" fillId="0" borderId="1" xfId="51"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176" fontId="6" fillId="0" borderId="0" xfId="51" applyNumberFormat="1" applyFont="1" applyFill="1" applyAlignment="1">
      <alignment horizontal="center" vertical="center" wrapText="1"/>
    </xf>
    <xf numFmtId="0" fontId="1" fillId="0" borderId="3" xfId="0" applyFont="1" applyFill="1" applyBorder="1" applyAlignment="1">
      <alignment horizontal="center" vertical="center"/>
    </xf>
    <xf numFmtId="0" fontId="5" fillId="0" borderId="1" xfId="0" applyFont="1" applyFill="1" applyBorder="1" applyAlignment="1">
      <alignment horizontal="left" vertical="center" wrapText="1"/>
    </xf>
    <xf numFmtId="176" fontId="7" fillId="0" borderId="1" xfId="5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1" fillId="0" borderId="0" xfId="0" applyFont="1" applyFill="1" applyAlignment="1">
      <alignment horizontal="left" vertical="center" wrapText="1"/>
    </xf>
    <xf numFmtId="0" fontId="8" fillId="0" borderId="0" xfId="0" applyFont="1" applyFill="1" applyAlignment="1">
      <alignment vertical="center"/>
    </xf>
    <xf numFmtId="0" fontId="8" fillId="0" borderId="1" xfId="0" applyFont="1" applyFill="1" applyBorder="1" applyAlignment="1">
      <alignment vertical="center"/>
    </xf>
    <xf numFmtId="0" fontId="1" fillId="0" borderId="1" xfId="0" applyFont="1" applyFill="1" applyBorder="1" applyAlignment="1">
      <alignment horizontal="left" vertical="center"/>
    </xf>
    <xf numFmtId="0" fontId="6" fillId="0" borderId="1" xfId="0" applyFont="1" applyFill="1" applyBorder="1" applyAlignment="1">
      <alignment horizontal="justify" vertical="center" wrapText="1"/>
    </xf>
    <xf numFmtId="176" fontId="1" fillId="0" borderId="2" xfId="0" applyNumberFormat="1" applyFont="1" applyFill="1" applyBorder="1" applyAlignment="1">
      <alignment horizontal="center" vertical="center" wrapText="1"/>
    </xf>
    <xf numFmtId="176" fontId="1"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Normal" xfId="50"/>
    <cellStyle name="常规 31" xfId="51"/>
    <cellStyle name="常规 17" xfId="52"/>
    <cellStyle name="常规_乙方申请造价部初审（C38）含价差" xfId="53"/>
    <cellStyle name="常规_复件 5.1 工程量清单 L" xfId="54"/>
    <cellStyle name="常规_Sheet1 2" xfId="55"/>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tabSelected="1" zoomScale="70" zoomScaleNormal="70" workbookViewId="0">
      <pane ySplit="2" topLeftCell="A40" activePane="bottomLeft" state="frozen"/>
      <selection/>
      <selection pane="bottomLeft" activeCell="F45" sqref="F45:F46"/>
    </sheetView>
  </sheetViews>
  <sheetFormatPr defaultColWidth="9" defaultRowHeight="11.25"/>
  <cols>
    <col min="1" max="1" width="9" style="2"/>
    <col min="2" max="2" width="27.45" style="1" customWidth="1"/>
    <col min="3" max="3" width="98.3" style="1" customWidth="1"/>
    <col min="4" max="4" width="16.6666666666667" style="1" customWidth="1"/>
    <col min="5" max="5" width="7.60833333333333" style="2" customWidth="1"/>
    <col min="6" max="6" width="11.8916666666667" style="2" customWidth="1"/>
    <col min="7" max="7" width="15.55" style="3" customWidth="1"/>
    <col min="8" max="8" width="11.9" style="3" customWidth="1"/>
    <col min="9" max="11" width="9" style="1"/>
    <col min="12" max="12" width="11.3333333333333" style="1"/>
    <col min="13" max="13" width="9" style="1"/>
    <col min="14" max="14" width="11.3333333333333" style="1"/>
    <col min="15" max="16384" width="9" style="1"/>
  </cols>
  <sheetData>
    <row r="1" ht="40" customHeight="1" spans="1:18">
      <c r="A1" s="4" t="s">
        <v>0</v>
      </c>
      <c r="B1" s="4"/>
      <c r="C1" s="4"/>
      <c r="D1" s="4"/>
      <c r="E1" s="4"/>
      <c r="F1" s="4"/>
      <c r="G1" s="4"/>
      <c r="H1" s="4"/>
    </row>
    <row r="2" ht="53" customHeight="1" spans="1:18">
      <c r="A2" s="5" t="s">
        <v>1</v>
      </c>
      <c r="B2" s="5" t="s">
        <v>2</v>
      </c>
      <c r="C2" s="5" t="s">
        <v>3</v>
      </c>
      <c r="D2" s="5" t="s">
        <v>4</v>
      </c>
      <c r="E2" s="5" t="s">
        <v>5</v>
      </c>
      <c r="F2" s="6" t="s">
        <v>6</v>
      </c>
      <c r="G2" s="7" t="s">
        <v>7</v>
      </c>
      <c r="H2" s="7" t="s">
        <v>8</v>
      </c>
      <c r="I2" s="7" t="s">
        <v>9</v>
      </c>
    </row>
    <row r="3" ht="25" customHeight="1" spans="1:18">
      <c r="A3" s="8">
        <v>1</v>
      </c>
      <c r="B3" s="9" t="s">
        <v>10</v>
      </c>
      <c r="C3" s="10"/>
      <c r="D3" s="10"/>
      <c r="E3" s="8"/>
      <c r="F3" s="8"/>
      <c r="G3" s="11"/>
      <c r="H3" s="11"/>
      <c r="I3" s="10"/>
    </row>
    <row r="4" s="29" customFormat="1" ht="206" customHeight="1" spans="1:18">
      <c r="A4" s="8">
        <v>2</v>
      </c>
      <c r="B4" s="10" t="s">
        <v>11</v>
      </c>
      <c r="C4" s="12" t="s">
        <v>12</v>
      </c>
      <c r="D4" s="12" t="s">
        <v>13</v>
      </c>
      <c r="E4" s="8" t="s">
        <v>14</v>
      </c>
      <c r="F4" s="14">
        <v>7351.65</v>
      </c>
      <c r="G4" s="11">
        <v>11.66</v>
      </c>
      <c r="H4" s="11">
        <f t="shared" ref="H4:H7" si="0">ROUND(G4*F4,2)</f>
        <v>85720.24</v>
      </c>
      <c r="I4" s="30"/>
    </row>
    <row r="5" s="1" customFormat="1" ht="79" customHeight="1" spans="1:18">
      <c r="A5" s="8">
        <v>3</v>
      </c>
      <c r="B5" s="10" t="s">
        <v>15</v>
      </c>
      <c r="C5" s="12" t="s">
        <v>16</v>
      </c>
      <c r="D5" s="12" t="s">
        <v>17</v>
      </c>
      <c r="E5" s="8" t="s">
        <v>14</v>
      </c>
      <c r="F5" s="14">
        <v>18014.49</v>
      </c>
      <c r="G5" s="11">
        <v>6.89</v>
      </c>
      <c r="H5" s="11">
        <f t="shared" si="0"/>
        <v>124119.84</v>
      </c>
      <c r="I5" s="10"/>
    </row>
    <row r="6" s="1" customFormat="1" ht="24" customHeight="1" spans="1:18">
      <c r="A6" s="8">
        <v>4</v>
      </c>
      <c r="B6" s="15" t="s">
        <v>18</v>
      </c>
      <c r="C6" s="10"/>
      <c r="D6" s="10"/>
      <c r="E6" s="8"/>
      <c r="F6" s="11"/>
      <c r="G6" s="11"/>
      <c r="H6" s="11"/>
      <c r="I6" s="10"/>
    </row>
    <row r="7" s="1" customFormat="1" ht="96" customHeight="1" spans="1:18">
      <c r="A7" s="8">
        <v>5</v>
      </c>
      <c r="B7" s="31" t="s">
        <v>19</v>
      </c>
      <c r="C7" s="32" t="s">
        <v>20</v>
      </c>
      <c r="D7" s="21" t="s">
        <v>21</v>
      </c>
      <c r="E7" s="8" t="s">
        <v>22</v>
      </c>
      <c r="F7" s="14">
        <v>638.56</v>
      </c>
      <c r="G7" s="11">
        <v>154.49</v>
      </c>
      <c r="H7" s="11">
        <f t="shared" si="0"/>
        <v>98651.13</v>
      </c>
      <c r="I7" s="10"/>
    </row>
    <row r="8" s="1" customFormat="1" ht="32" customHeight="1" spans="1:18">
      <c r="A8" s="8">
        <v>6</v>
      </c>
      <c r="B8" s="9" t="s">
        <v>23</v>
      </c>
      <c r="C8" s="10"/>
      <c r="D8" s="10"/>
      <c r="E8" s="8"/>
      <c r="F8" s="11"/>
      <c r="G8" s="11"/>
      <c r="H8" s="8"/>
      <c r="I8" s="10"/>
    </row>
    <row r="9" s="1" customFormat="1" ht="212" customHeight="1" spans="1:18">
      <c r="A9" s="8">
        <v>7</v>
      </c>
      <c r="B9" s="21" t="s">
        <v>24</v>
      </c>
      <c r="C9" s="13" t="s">
        <v>25</v>
      </c>
      <c r="D9" s="21" t="s">
        <v>26</v>
      </c>
      <c r="E9" s="8" t="s">
        <v>22</v>
      </c>
      <c r="F9" s="11">
        <v>18291</v>
      </c>
      <c r="G9" s="33">
        <v>144.08</v>
      </c>
      <c r="H9" s="11">
        <f>ROUND(F9*G9,2)</f>
        <v>2635367.28</v>
      </c>
      <c r="I9" s="11"/>
      <c r="J9" s="3"/>
      <c r="K9" s="3"/>
      <c r="L9" s="3"/>
      <c r="M9" s="3"/>
      <c r="N9" s="3"/>
      <c r="O9" s="3"/>
      <c r="P9" s="3"/>
      <c r="Q9" s="3"/>
      <c r="R9" s="3"/>
    </row>
    <row r="10" s="1" customFormat="1" ht="153" customHeight="1" spans="1:18">
      <c r="A10" s="8"/>
      <c r="B10" s="21"/>
      <c r="C10" s="13"/>
      <c r="D10" s="21"/>
      <c r="E10" s="8"/>
      <c r="F10" s="11"/>
      <c r="G10" s="34"/>
      <c r="H10" s="11"/>
      <c r="I10" s="11"/>
      <c r="J10" s="3"/>
      <c r="K10" s="3"/>
      <c r="L10" s="3"/>
      <c r="M10" s="3"/>
      <c r="N10" s="3"/>
      <c r="O10" s="3"/>
      <c r="P10" s="3"/>
      <c r="Q10" s="3"/>
      <c r="R10" s="3"/>
    </row>
    <row r="11" s="1" customFormat="1" ht="93" customHeight="1" spans="1:18">
      <c r="A11" s="8">
        <v>8</v>
      </c>
      <c r="B11" s="21" t="s">
        <v>27</v>
      </c>
      <c r="C11" s="15" t="s">
        <v>28</v>
      </c>
      <c r="D11" s="21" t="s">
        <v>29</v>
      </c>
      <c r="E11" s="8" t="s">
        <v>30</v>
      </c>
      <c r="F11" s="14">
        <v>1742</v>
      </c>
      <c r="G11" s="11">
        <v>90.1</v>
      </c>
      <c r="H11" s="11">
        <f t="shared" ref="H11:H13" si="1">ROUND(G11*F11,2)</f>
        <v>156954.2</v>
      </c>
      <c r="I11" s="11"/>
      <c r="J11" s="3"/>
      <c r="K11" s="3"/>
      <c r="L11" s="3"/>
      <c r="M11" s="3"/>
      <c r="N11" s="3"/>
      <c r="O11" s="3"/>
      <c r="P11" s="3"/>
      <c r="Q11" s="3"/>
      <c r="R11" s="3"/>
    </row>
    <row r="12" s="1" customFormat="1" ht="85" customHeight="1" spans="1:18">
      <c r="A12" s="8">
        <v>9</v>
      </c>
      <c r="B12" s="21" t="s">
        <v>31</v>
      </c>
      <c r="C12" s="13" t="s">
        <v>32</v>
      </c>
      <c r="D12" s="21" t="s">
        <v>29</v>
      </c>
      <c r="E12" s="8" t="s">
        <v>30</v>
      </c>
      <c r="F12" s="14">
        <v>1742</v>
      </c>
      <c r="G12" s="11">
        <v>47.7</v>
      </c>
      <c r="H12" s="11">
        <f t="shared" si="1"/>
        <v>83093.4</v>
      </c>
      <c r="I12" s="11"/>
      <c r="J12" s="3"/>
      <c r="K12" s="3"/>
      <c r="L12" s="3"/>
      <c r="M12" s="3"/>
      <c r="N12" s="3"/>
      <c r="O12" s="3"/>
      <c r="P12" s="3"/>
      <c r="Q12" s="3"/>
      <c r="R12" s="3"/>
    </row>
    <row r="13" s="1" customFormat="1" ht="87" customHeight="1" spans="1:18">
      <c r="A13" s="8">
        <v>10</v>
      </c>
      <c r="B13" s="21" t="s">
        <v>33</v>
      </c>
      <c r="C13" s="13" t="s">
        <v>34</v>
      </c>
      <c r="D13" s="21" t="s">
        <v>13</v>
      </c>
      <c r="E13" s="8" t="s">
        <v>35</v>
      </c>
      <c r="F13" s="14">
        <v>5415.18</v>
      </c>
      <c r="G13" s="11">
        <v>6.36</v>
      </c>
      <c r="H13" s="11">
        <f t="shared" si="1"/>
        <v>34440.54</v>
      </c>
      <c r="I13" s="11"/>
      <c r="J13" s="3"/>
      <c r="K13" s="3"/>
      <c r="L13" s="3"/>
      <c r="M13" s="3"/>
      <c r="N13" s="3"/>
      <c r="O13" s="3"/>
      <c r="P13" s="3"/>
      <c r="Q13" s="3"/>
      <c r="R13" s="3"/>
    </row>
    <row r="14" s="1" customFormat="1" ht="31" customHeight="1" spans="1:18">
      <c r="A14" s="8">
        <v>11</v>
      </c>
      <c r="B14" s="15" t="s">
        <v>36</v>
      </c>
      <c r="C14" s="10"/>
      <c r="D14" s="10"/>
      <c r="E14" s="8"/>
      <c r="F14" s="11"/>
      <c r="G14" s="11"/>
      <c r="H14" s="8"/>
      <c r="I14" s="10"/>
    </row>
    <row r="15" s="1" customFormat="1" ht="141" customHeight="1" spans="1:18">
      <c r="A15" s="8">
        <v>12</v>
      </c>
      <c r="B15" s="12" t="s">
        <v>37</v>
      </c>
      <c r="C15" s="12" t="s">
        <v>38</v>
      </c>
      <c r="D15" s="21" t="s">
        <v>39</v>
      </c>
      <c r="E15" s="14" t="s">
        <v>40</v>
      </c>
      <c r="F15" s="14">
        <v>12064.3</v>
      </c>
      <c r="G15" s="11">
        <v>5.3</v>
      </c>
      <c r="H15" s="11">
        <f t="shared" ref="H15:H19" si="2">ROUND(G15*F15,2)</f>
        <v>63940.79</v>
      </c>
      <c r="I15" s="10"/>
    </row>
    <row r="16" s="1" customFormat="1" ht="180" customHeight="1" spans="1:18">
      <c r="A16" s="8">
        <v>13</v>
      </c>
      <c r="B16" s="12" t="s">
        <v>41</v>
      </c>
      <c r="C16" s="12" t="s">
        <v>42</v>
      </c>
      <c r="D16" s="21" t="s">
        <v>43</v>
      </c>
      <c r="E16" s="14" t="s">
        <v>35</v>
      </c>
      <c r="F16" s="14">
        <v>13681.76</v>
      </c>
      <c r="G16" s="11">
        <v>14.84</v>
      </c>
      <c r="H16" s="11">
        <f t="shared" si="2"/>
        <v>203037.32</v>
      </c>
      <c r="I16" s="10"/>
    </row>
    <row r="17" s="1" customFormat="1" ht="73" customHeight="1" spans="1:9">
      <c r="A17" s="8">
        <v>14</v>
      </c>
      <c r="B17" s="12" t="s">
        <v>44</v>
      </c>
      <c r="C17" s="12" t="s">
        <v>45</v>
      </c>
      <c r="D17" s="21" t="s">
        <v>46</v>
      </c>
      <c r="E17" s="14" t="s">
        <v>40</v>
      </c>
      <c r="F17" s="14">
        <v>11730.4</v>
      </c>
      <c r="G17" s="11">
        <v>11.55</v>
      </c>
      <c r="H17" s="11">
        <f t="shared" si="2"/>
        <v>135486.12</v>
      </c>
      <c r="I17" s="10"/>
    </row>
    <row r="18" s="1" customFormat="1" ht="120" customHeight="1" spans="1:9">
      <c r="A18" s="8">
        <v>15</v>
      </c>
      <c r="B18" s="12" t="s">
        <v>47</v>
      </c>
      <c r="C18" s="13" t="s">
        <v>48</v>
      </c>
      <c r="D18" s="21" t="s">
        <v>46</v>
      </c>
      <c r="E18" s="14" t="s">
        <v>40</v>
      </c>
      <c r="F18" s="14">
        <v>11730.4</v>
      </c>
      <c r="G18" s="11">
        <v>0.83</v>
      </c>
      <c r="H18" s="11">
        <f t="shared" si="2"/>
        <v>9736.23</v>
      </c>
      <c r="I18" s="10"/>
    </row>
    <row r="19" s="1" customFormat="1" ht="153" customHeight="1" spans="1:9">
      <c r="A19" s="8">
        <v>16</v>
      </c>
      <c r="B19" s="12" t="s">
        <v>49</v>
      </c>
      <c r="C19" s="13" t="s">
        <v>50</v>
      </c>
      <c r="D19" s="21" t="s">
        <v>51</v>
      </c>
      <c r="E19" s="16" t="s">
        <v>52</v>
      </c>
      <c r="F19" s="14">
        <v>1738.96</v>
      </c>
      <c r="G19" s="11">
        <v>689</v>
      </c>
      <c r="H19" s="11">
        <f t="shared" si="2"/>
        <v>1198143.44</v>
      </c>
      <c r="I19" s="10"/>
    </row>
    <row r="20" s="1" customFormat="1" ht="17" customHeight="1" spans="1:9">
      <c r="A20" s="8">
        <v>17</v>
      </c>
      <c r="B20" s="9" t="s">
        <v>53</v>
      </c>
      <c r="C20" s="10"/>
      <c r="D20" s="10"/>
      <c r="E20" s="8"/>
      <c r="F20" s="11"/>
      <c r="G20" s="11"/>
      <c r="H20" s="8"/>
      <c r="I20" s="10"/>
    </row>
    <row r="21" s="1" customFormat="1" ht="72" customHeight="1" spans="1:9">
      <c r="A21" s="8">
        <v>18</v>
      </c>
      <c r="B21" s="10" t="s">
        <v>54</v>
      </c>
      <c r="C21" s="12" t="s">
        <v>55</v>
      </c>
      <c r="D21" s="12" t="s">
        <v>56</v>
      </c>
      <c r="E21" s="8" t="s">
        <v>35</v>
      </c>
      <c r="F21" s="14">
        <v>338.19</v>
      </c>
      <c r="G21" s="11">
        <v>318</v>
      </c>
      <c r="H21" s="11">
        <f t="shared" ref="H21:H29" si="3">ROUND(G21*F21,2)</f>
        <v>107544.42</v>
      </c>
      <c r="I21" s="10"/>
    </row>
    <row r="22" s="1" customFormat="1" ht="144" customHeight="1" spans="1:9">
      <c r="A22" s="8">
        <v>19</v>
      </c>
      <c r="B22" s="12" t="s">
        <v>57</v>
      </c>
      <c r="C22" s="12" t="s">
        <v>58</v>
      </c>
      <c r="D22" s="12" t="s">
        <v>59</v>
      </c>
      <c r="E22" s="8" t="s">
        <v>35</v>
      </c>
      <c r="F22" s="14">
        <v>793.16</v>
      </c>
      <c r="G22" s="11">
        <v>275.6</v>
      </c>
      <c r="H22" s="11">
        <f t="shared" si="3"/>
        <v>218594.9</v>
      </c>
      <c r="I22" s="10"/>
    </row>
    <row r="23" s="1" customFormat="1" ht="21" customHeight="1" spans="1:9">
      <c r="A23" s="8">
        <v>20</v>
      </c>
      <c r="B23" s="15" t="s">
        <v>60</v>
      </c>
      <c r="C23" s="10"/>
      <c r="D23" s="10"/>
      <c r="E23" s="8"/>
      <c r="F23" s="11"/>
      <c r="G23" s="11"/>
      <c r="H23" s="8"/>
      <c r="I23" s="10"/>
    </row>
    <row r="24" s="1" customFormat="1" ht="96" customHeight="1" spans="1:9">
      <c r="A24" s="8">
        <v>21</v>
      </c>
      <c r="B24" s="12" t="s">
        <v>61</v>
      </c>
      <c r="C24" s="12" t="s">
        <v>62</v>
      </c>
      <c r="D24" s="12" t="s">
        <v>63</v>
      </c>
      <c r="E24" s="8" t="s">
        <v>64</v>
      </c>
      <c r="F24" s="14">
        <v>12</v>
      </c>
      <c r="G24" s="11">
        <v>1272</v>
      </c>
      <c r="H24" s="11">
        <f t="shared" si="3"/>
        <v>15264</v>
      </c>
      <c r="I24" s="10"/>
    </row>
    <row r="25" s="1" customFormat="1" ht="88" customHeight="1" spans="1:9">
      <c r="A25" s="8">
        <v>22</v>
      </c>
      <c r="B25" s="12" t="s">
        <v>65</v>
      </c>
      <c r="C25" s="12" t="s">
        <v>66</v>
      </c>
      <c r="D25" s="12" t="s">
        <v>67</v>
      </c>
      <c r="E25" s="8" t="s">
        <v>40</v>
      </c>
      <c r="F25" s="14">
        <v>507.46</v>
      </c>
      <c r="G25" s="11">
        <v>7.42</v>
      </c>
      <c r="H25" s="11">
        <f t="shared" si="3"/>
        <v>3765.35</v>
      </c>
      <c r="I25" s="10"/>
    </row>
    <row r="26" s="1" customFormat="1" ht="69" customHeight="1" spans="1:9">
      <c r="A26" s="8">
        <v>23</v>
      </c>
      <c r="B26" s="12" t="s">
        <v>68</v>
      </c>
      <c r="C26" s="12" t="s">
        <v>69</v>
      </c>
      <c r="D26" s="12" t="s">
        <v>67</v>
      </c>
      <c r="E26" s="8" t="s">
        <v>40</v>
      </c>
      <c r="F26" s="14">
        <v>390.99</v>
      </c>
      <c r="G26" s="11">
        <v>9.54</v>
      </c>
      <c r="H26" s="11">
        <f t="shared" si="3"/>
        <v>3730.04</v>
      </c>
      <c r="I26" s="10"/>
    </row>
    <row r="27" s="1" customFormat="1" ht="77" customHeight="1" spans="1:9">
      <c r="A27" s="8">
        <v>24</v>
      </c>
      <c r="B27" s="12" t="s">
        <v>70</v>
      </c>
      <c r="C27" s="12" t="s">
        <v>71</v>
      </c>
      <c r="D27" s="12" t="s">
        <v>67</v>
      </c>
      <c r="E27" s="8" t="s">
        <v>40</v>
      </c>
      <c r="F27" s="14">
        <v>9223.25</v>
      </c>
      <c r="G27" s="11">
        <v>12.72</v>
      </c>
      <c r="H27" s="11">
        <f t="shared" si="3"/>
        <v>117319.74</v>
      </c>
      <c r="I27" s="10"/>
    </row>
    <row r="28" s="1" customFormat="1" ht="77" customHeight="1" spans="1:9">
      <c r="A28" s="8">
        <v>25</v>
      </c>
      <c r="B28" s="12" t="s">
        <v>72</v>
      </c>
      <c r="C28" s="12" t="s">
        <v>73</v>
      </c>
      <c r="D28" s="12" t="s">
        <v>67</v>
      </c>
      <c r="E28" s="8" t="s">
        <v>40</v>
      </c>
      <c r="F28" s="14">
        <v>8030.55</v>
      </c>
      <c r="G28" s="11">
        <v>19.08</v>
      </c>
      <c r="H28" s="11">
        <f t="shared" si="3"/>
        <v>153222.89</v>
      </c>
      <c r="I28" s="10"/>
    </row>
    <row r="29" s="1" customFormat="1" ht="71" customHeight="1" spans="1:9">
      <c r="A29" s="8">
        <v>26</v>
      </c>
      <c r="B29" s="12" t="s">
        <v>74</v>
      </c>
      <c r="C29" s="13" t="s">
        <v>75</v>
      </c>
      <c r="D29" s="21" t="s">
        <v>76</v>
      </c>
      <c r="E29" s="8" t="s">
        <v>35</v>
      </c>
      <c r="F29" s="14">
        <v>214.46</v>
      </c>
      <c r="G29" s="11">
        <v>47.7</v>
      </c>
      <c r="H29" s="11">
        <f t="shared" si="3"/>
        <v>10229.74</v>
      </c>
      <c r="I29" s="10"/>
    </row>
    <row r="30" s="1" customFormat="1" spans="1:9">
      <c r="A30" s="8">
        <v>27</v>
      </c>
      <c r="B30" s="15" t="s">
        <v>77</v>
      </c>
      <c r="C30" s="10"/>
      <c r="D30" s="10"/>
      <c r="E30" s="8"/>
      <c r="F30" s="11"/>
      <c r="G30" s="11"/>
      <c r="H30" s="8"/>
      <c r="I30" s="10"/>
    </row>
    <row r="31" s="1" customFormat="1" ht="148" customHeight="1" spans="1:9">
      <c r="A31" s="8">
        <v>28</v>
      </c>
      <c r="B31" s="12" t="s">
        <v>78</v>
      </c>
      <c r="C31" s="12" t="s">
        <v>79</v>
      </c>
      <c r="D31" s="12" t="s">
        <v>80</v>
      </c>
      <c r="E31" s="8" t="s">
        <v>40</v>
      </c>
      <c r="F31" s="14">
        <v>14542.06</v>
      </c>
      <c r="G31" s="11">
        <v>12.72</v>
      </c>
      <c r="H31" s="11">
        <f t="shared" ref="H31:H34" si="4">ROUND(G31*F31,2)</f>
        <v>184975</v>
      </c>
      <c r="I31" s="10"/>
    </row>
    <row r="32" s="1" customFormat="1" ht="95" customHeight="1" spans="1:9">
      <c r="A32" s="8">
        <v>29</v>
      </c>
      <c r="B32" s="12" t="s">
        <v>81</v>
      </c>
      <c r="C32" s="12" t="s">
        <v>82</v>
      </c>
      <c r="D32" s="12" t="s">
        <v>67</v>
      </c>
      <c r="E32" s="8" t="s">
        <v>40</v>
      </c>
      <c r="F32" s="14">
        <v>339.16</v>
      </c>
      <c r="G32" s="11">
        <v>10.6</v>
      </c>
      <c r="H32" s="11">
        <f t="shared" si="4"/>
        <v>3595.1</v>
      </c>
      <c r="I32" s="10"/>
    </row>
    <row r="33" s="1" customFormat="1" ht="84" customHeight="1" spans="1:9">
      <c r="A33" s="8">
        <v>30</v>
      </c>
      <c r="B33" s="12" t="s">
        <v>83</v>
      </c>
      <c r="C33" s="12" t="s">
        <v>84</v>
      </c>
      <c r="D33" s="12" t="s">
        <v>85</v>
      </c>
      <c r="E33" s="8" t="s">
        <v>40</v>
      </c>
      <c r="F33" s="14">
        <v>21453.9</v>
      </c>
      <c r="G33" s="11">
        <v>7.95</v>
      </c>
      <c r="H33" s="11">
        <f t="shared" si="4"/>
        <v>170558.51</v>
      </c>
      <c r="I33" s="10"/>
    </row>
    <row r="34" s="1" customFormat="1" ht="107" customHeight="1" spans="1:9">
      <c r="A34" s="8">
        <v>31</v>
      </c>
      <c r="B34" s="12" t="s">
        <v>86</v>
      </c>
      <c r="C34" s="12" t="s">
        <v>87</v>
      </c>
      <c r="D34" s="12" t="s">
        <v>85</v>
      </c>
      <c r="E34" s="8" t="s">
        <v>40</v>
      </c>
      <c r="F34" s="14">
        <v>390.64</v>
      </c>
      <c r="G34" s="11">
        <v>12.19</v>
      </c>
      <c r="H34" s="11">
        <f t="shared" si="4"/>
        <v>4761.9</v>
      </c>
      <c r="I34" s="10"/>
    </row>
    <row r="35" s="1" customFormat="1" ht="21" customHeight="1" spans="1:9">
      <c r="A35" s="8">
        <v>32</v>
      </c>
      <c r="B35" s="15" t="s">
        <v>88</v>
      </c>
      <c r="C35" s="10"/>
      <c r="D35" s="10"/>
      <c r="E35" s="8"/>
      <c r="F35" s="11"/>
      <c r="G35" s="11"/>
      <c r="H35" s="8"/>
      <c r="I35" s="10"/>
    </row>
    <row r="36" s="1" customFormat="1" ht="145" customHeight="1" spans="1:9">
      <c r="A36" s="8">
        <v>33</v>
      </c>
      <c r="B36" s="12" t="s">
        <v>89</v>
      </c>
      <c r="C36" s="12" t="s">
        <v>90</v>
      </c>
      <c r="D36" s="12" t="s">
        <v>67</v>
      </c>
      <c r="E36" s="8" t="s">
        <v>40</v>
      </c>
      <c r="F36" s="14">
        <v>3023.38</v>
      </c>
      <c r="G36" s="11">
        <v>16.96</v>
      </c>
      <c r="H36" s="11">
        <f t="shared" ref="H36:H39" si="5">ROUND(G36*F36,2)</f>
        <v>51276.52</v>
      </c>
      <c r="I36" s="10"/>
    </row>
    <row r="37" s="1" customFormat="1" ht="98" customHeight="1" spans="1:9">
      <c r="A37" s="8">
        <v>34</v>
      </c>
      <c r="B37" s="12" t="s">
        <v>91</v>
      </c>
      <c r="C37" s="12" t="s">
        <v>92</v>
      </c>
      <c r="D37" s="12" t="s">
        <v>67</v>
      </c>
      <c r="E37" s="8" t="s">
        <v>40</v>
      </c>
      <c r="F37" s="14">
        <v>2820.1</v>
      </c>
      <c r="G37" s="11">
        <v>21.2</v>
      </c>
      <c r="H37" s="11">
        <f t="shared" si="5"/>
        <v>59786.12</v>
      </c>
      <c r="I37" s="10"/>
    </row>
    <row r="38" s="1" customFormat="1" ht="35" customHeight="1" spans="1:9">
      <c r="A38" s="8">
        <v>35</v>
      </c>
      <c r="B38" s="15" t="s">
        <v>93</v>
      </c>
      <c r="C38" s="10"/>
      <c r="D38" s="10"/>
      <c r="E38" s="8"/>
      <c r="F38" s="11"/>
      <c r="G38" s="11"/>
      <c r="H38" s="8"/>
      <c r="I38" s="10"/>
    </row>
    <row r="39" s="1" customFormat="1" ht="80" customHeight="1" spans="1:9">
      <c r="A39" s="8">
        <v>36</v>
      </c>
      <c r="B39" s="35" t="s">
        <v>94</v>
      </c>
      <c r="C39" s="12" t="s">
        <v>95</v>
      </c>
      <c r="D39" s="14" t="s">
        <v>96</v>
      </c>
      <c r="E39" s="8" t="s">
        <v>40</v>
      </c>
      <c r="F39" s="14">
        <v>11730.4</v>
      </c>
      <c r="G39" s="11">
        <v>19.08</v>
      </c>
      <c r="H39" s="11">
        <f t="shared" si="5"/>
        <v>223816.03</v>
      </c>
      <c r="I39" s="10"/>
    </row>
    <row r="40" s="1" customFormat="1" spans="1:9">
      <c r="A40" s="8">
        <v>37</v>
      </c>
      <c r="B40" s="15" t="s">
        <v>97</v>
      </c>
      <c r="C40" s="10"/>
      <c r="D40" s="10"/>
      <c r="E40" s="8"/>
      <c r="F40" s="11"/>
      <c r="G40" s="11"/>
      <c r="H40" s="8"/>
      <c r="I40" s="10"/>
    </row>
    <row r="41" s="29" customFormat="1" ht="163" customHeight="1" spans="1:9">
      <c r="A41" s="8">
        <v>38</v>
      </c>
      <c r="B41" s="12" t="s">
        <v>98</v>
      </c>
      <c r="C41" s="12" t="s">
        <v>99</v>
      </c>
      <c r="D41" s="12" t="s">
        <v>100</v>
      </c>
      <c r="E41" s="8" t="s">
        <v>40</v>
      </c>
      <c r="F41" s="14">
        <v>637.15</v>
      </c>
      <c r="G41" s="11">
        <v>31.8</v>
      </c>
      <c r="H41" s="11">
        <f t="shared" ref="H41:H43" si="6">ROUND(G41*F41,2)</f>
        <v>20261.37</v>
      </c>
      <c r="I41" s="30"/>
    </row>
    <row r="42" s="29" customFormat="1" ht="175" customHeight="1" spans="1:9">
      <c r="A42" s="8">
        <v>39</v>
      </c>
      <c r="B42" s="12" t="s">
        <v>101</v>
      </c>
      <c r="C42" s="12" t="s">
        <v>102</v>
      </c>
      <c r="D42" s="12" t="s">
        <v>100</v>
      </c>
      <c r="E42" s="8" t="s">
        <v>40</v>
      </c>
      <c r="F42" s="14">
        <v>35906.06</v>
      </c>
      <c r="G42" s="11">
        <v>53.53</v>
      </c>
      <c r="H42" s="11">
        <f t="shared" si="6"/>
        <v>1922051.39</v>
      </c>
      <c r="I42" s="30"/>
    </row>
    <row r="43" s="1" customFormat="1" ht="157" customHeight="1" spans="1:9">
      <c r="A43" s="8">
        <v>40</v>
      </c>
      <c r="B43" s="12" t="s">
        <v>103</v>
      </c>
      <c r="C43" s="12" t="s">
        <v>104</v>
      </c>
      <c r="D43" s="12" t="s">
        <v>105</v>
      </c>
      <c r="E43" s="8" t="s">
        <v>40</v>
      </c>
      <c r="F43" s="14">
        <v>2820.1</v>
      </c>
      <c r="G43" s="11">
        <v>19.08</v>
      </c>
      <c r="H43" s="11">
        <f t="shared" si="6"/>
        <v>53807.51</v>
      </c>
      <c r="I43" s="10"/>
    </row>
    <row r="44" s="1" customFormat="1" spans="1:9">
      <c r="A44" s="8">
        <v>41</v>
      </c>
      <c r="B44" s="15" t="s">
        <v>106</v>
      </c>
      <c r="C44" s="10"/>
      <c r="D44" s="10"/>
      <c r="E44" s="8"/>
      <c r="F44" s="11"/>
      <c r="G44" s="11"/>
      <c r="H44" s="8"/>
      <c r="I44" s="10"/>
    </row>
    <row r="45" s="1" customFormat="1" ht="250" customHeight="1" spans="1:9">
      <c r="A45" s="8">
        <v>42</v>
      </c>
      <c r="B45" s="21" t="s">
        <v>107</v>
      </c>
      <c r="C45" s="13" t="s">
        <v>108</v>
      </c>
      <c r="D45" s="21" t="s">
        <v>109</v>
      </c>
      <c r="E45" s="8" t="s">
        <v>40</v>
      </c>
      <c r="F45" s="11">
        <v>11729.18</v>
      </c>
      <c r="G45" s="22">
        <v>12.72</v>
      </c>
      <c r="H45" s="8">
        <f>ROUND(F45*G45,2)</f>
        <v>149195.17</v>
      </c>
      <c r="I45" s="22"/>
    </row>
    <row r="46" s="1" customFormat="1" ht="225" customHeight="1" spans="1:9">
      <c r="A46" s="8"/>
      <c r="B46" s="21"/>
      <c r="C46" s="13"/>
      <c r="D46" s="21"/>
      <c r="E46" s="8"/>
      <c r="F46" s="11"/>
      <c r="G46" s="24"/>
      <c r="H46" s="8"/>
      <c r="I46" s="24"/>
    </row>
    <row r="47" s="1" customFormat="1" ht="47" customHeight="1" spans="1:9">
      <c r="A47" s="8">
        <v>43</v>
      </c>
      <c r="B47" s="25" t="s">
        <v>110</v>
      </c>
      <c r="C47" s="13"/>
      <c r="D47" s="21"/>
      <c r="E47" s="8"/>
      <c r="F47" s="11"/>
      <c r="G47" s="8"/>
      <c r="H47" s="36">
        <f>SUM(H3:H46)</f>
        <v>8302446.23</v>
      </c>
      <c r="I47" s="10"/>
    </row>
    <row r="48" s="1" customFormat="1" ht="47" customHeight="1" spans="1:9">
      <c r="A48" s="8">
        <v>44</v>
      </c>
      <c r="B48" s="25" t="s">
        <v>111</v>
      </c>
      <c r="C48" s="8"/>
      <c r="D48" s="36"/>
      <c r="E48" s="36"/>
      <c r="F48" s="36"/>
      <c r="G48" s="27"/>
      <c r="H48" s="27">
        <f>ROUND(H47*0.03,2)</f>
        <v>249073.39</v>
      </c>
      <c r="I48" s="10"/>
    </row>
    <row r="49" s="1" customFormat="1" ht="31" customHeight="1" spans="1:9">
      <c r="A49" s="8">
        <v>45</v>
      </c>
      <c r="B49" s="25" t="s">
        <v>112</v>
      </c>
      <c r="C49" s="8"/>
      <c r="D49" s="36"/>
      <c r="E49" s="36"/>
      <c r="F49" s="36"/>
      <c r="G49" s="27"/>
      <c r="H49" s="27">
        <f>H47+H48</f>
        <v>8551519.62</v>
      </c>
      <c r="I49" s="10"/>
    </row>
    <row r="50" ht="112" customHeight="1" spans="1:9">
      <c r="B50" s="28" t="s">
        <v>113</v>
      </c>
      <c r="C50" s="28"/>
      <c r="D50" s="28"/>
      <c r="E50" s="28"/>
      <c r="F50" s="28"/>
      <c r="G50" s="28"/>
      <c r="H50" s="28"/>
    </row>
  </sheetData>
  <mergeCells count="29">
    <mergeCell ref="A1:H1"/>
    <mergeCell ref="B50:H50"/>
    <mergeCell ref="A9:A10"/>
    <mergeCell ref="A45:A46"/>
    <mergeCell ref="B9:B10"/>
    <mergeCell ref="B45:B46"/>
    <mergeCell ref="C9:C10"/>
    <mergeCell ref="C45:C46"/>
    <mergeCell ref="D9:D10"/>
    <mergeCell ref="D45:D46"/>
    <mergeCell ref="E9:E10"/>
    <mergeCell ref="E45:E46"/>
    <mergeCell ref="F9:F10"/>
    <mergeCell ref="F45:F46"/>
    <mergeCell ref="G9:G10"/>
    <mergeCell ref="G45:G46"/>
    <mergeCell ref="H9:H10"/>
    <mergeCell ref="H45:H46"/>
    <mergeCell ref="I9:I10"/>
    <mergeCell ref="I45:I46"/>
    <mergeCell ref="J9:J10"/>
    <mergeCell ref="K9:K10"/>
    <mergeCell ref="L9:L10"/>
    <mergeCell ref="M9:M10"/>
    <mergeCell ref="N9:N10"/>
    <mergeCell ref="O9:O10"/>
    <mergeCell ref="P9:P10"/>
    <mergeCell ref="Q9:Q10"/>
    <mergeCell ref="R9:R10"/>
  </mergeCells>
  <pageMargins left="0.7" right="0.7" top="0.75" bottom="0.75" header="0.3" footer="0.3"/>
  <pageSetup paperSize="9" orientation="portrait"/>
  <headerFooter/>
  <ignoredErrors>
    <ignoredError sqref="H2"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40"/>
  <sheetViews>
    <sheetView zoomScale="70" zoomScaleNormal="70" workbookViewId="0">
      <pane ySplit="2" topLeftCell="A35" activePane="bottomLeft" state="frozen"/>
      <selection/>
      <selection pane="bottomLeft" activeCell="L39" sqref="L39"/>
    </sheetView>
  </sheetViews>
  <sheetFormatPr defaultColWidth="9" defaultRowHeight="11.25"/>
  <cols>
    <col min="1" max="1" width="9" style="2"/>
    <col min="2" max="2" width="37.45" style="1" customWidth="1"/>
    <col min="3" max="3" width="107.3" style="1" customWidth="1"/>
    <col min="4" max="4" width="13.0083333333333" style="2" customWidth="1"/>
    <col min="5" max="5" width="8.725" style="2" customWidth="1"/>
    <col min="6" max="6" width="11.8916666666667" style="2" customWidth="1"/>
    <col min="7" max="7" width="13.4916666666667" style="3" customWidth="1"/>
    <col min="8" max="8" width="13.4833333333333" style="3" customWidth="1"/>
    <col min="9" max="11" width="9" style="1"/>
    <col min="12" max="12" width="11.3333333333333" style="1"/>
    <col min="13" max="13" width="9" style="1"/>
    <col min="14" max="14" width="11.3333333333333" style="1"/>
    <col min="15" max="16384" width="9" style="1"/>
  </cols>
  <sheetData>
    <row r="1" s="1" customFormat="1" ht="40" customHeight="1" spans="1:9">
      <c r="A1" s="4" t="s">
        <v>114</v>
      </c>
      <c r="B1" s="4"/>
      <c r="C1" s="4"/>
      <c r="D1" s="4"/>
      <c r="E1" s="4"/>
      <c r="F1" s="4"/>
      <c r="G1" s="4"/>
      <c r="H1" s="4"/>
    </row>
    <row r="2" ht="54" customHeight="1" spans="1:9">
      <c r="A2" s="5" t="s">
        <v>1</v>
      </c>
      <c r="B2" s="5" t="s">
        <v>2</v>
      </c>
      <c r="C2" s="5" t="s">
        <v>3</v>
      </c>
      <c r="D2" s="5" t="s">
        <v>4</v>
      </c>
      <c r="E2" s="5" t="s">
        <v>5</v>
      </c>
      <c r="F2" s="6" t="s">
        <v>6</v>
      </c>
      <c r="G2" s="7" t="s">
        <v>7</v>
      </c>
      <c r="H2" s="7" t="s">
        <v>8</v>
      </c>
      <c r="I2" s="7" t="s">
        <v>9</v>
      </c>
    </row>
    <row r="3" s="1" customFormat="1" spans="1:9">
      <c r="A3" s="8">
        <v>1</v>
      </c>
      <c r="B3" s="9" t="s">
        <v>115</v>
      </c>
      <c r="C3" s="10"/>
      <c r="D3" s="8"/>
      <c r="E3" s="8"/>
      <c r="F3" s="8"/>
      <c r="G3" s="11"/>
      <c r="H3" s="8"/>
      <c r="I3" s="10"/>
    </row>
    <row r="4" s="1" customFormat="1" ht="171" customHeight="1" spans="1:9">
      <c r="A4" s="8">
        <v>2</v>
      </c>
      <c r="B4" s="12" t="s">
        <v>116</v>
      </c>
      <c r="C4" s="13" t="s">
        <v>42</v>
      </c>
      <c r="D4" s="14" t="s">
        <v>96</v>
      </c>
      <c r="E4" s="14" t="s">
        <v>40</v>
      </c>
      <c r="F4" s="14">
        <v>38640.04</v>
      </c>
      <c r="G4" s="11">
        <v>14.84</v>
      </c>
      <c r="H4" s="11">
        <f t="shared" ref="H4:H6" si="0">ROUND(G4*F4,2)</f>
        <v>573418.19</v>
      </c>
      <c r="I4" s="10"/>
    </row>
    <row r="5" s="1" customFormat="1" ht="171" customHeight="1" spans="1:9">
      <c r="A5" s="8">
        <v>3</v>
      </c>
      <c r="B5" s="12" t="s">
        <v>47</v>
      </c>
      <c r="C5" s="13" t="s">
        <v>48</v>
      </c>
      <c r="D5" s="14" t="s">
        <v>96</v>
      </c>
      <c r="E5" s="14" t="s">
        <v>40</v>
      </c>
      <c r="F5" s="14">
        <v>38640.04</v>
      </c>
      <c r="G5" s="11">
        <v>2.79</v>
      </c>
      <c r="H5" s="11">
        <f t="shared" si="0"/>
        <v>107805.71</v>
      </c>
      <c r="I5" s="10"/>
    </row>
    <row r="6" s="1" customFormat="1" ht="165" customHeight="1" spans="1:9">
      <c r="A6" s="8">
        <v>4</v>
      </c>
      <c r="B6" s="12" t="s">
        <v>117</v>
      </c>
      <c r="C6" s="13" t="s">
        <v>50</v>
      </c>
      <c r="D6" s="14" t="s">
        <v>96</v>
      </c>
      <c r="E6" s="14" t="s">
        <v>40</v>
      </c>
      <c r="F6" s="14">
        <v>38640.04</v>
      </c>
      <c r="G6" s="11">
        <v>40.28</v>
      </c>
      <c r="H6" s="11">
        <f t="shared" si="0"/>
        <v>1556420.81</v>
      </c>
      <c r="I6" s="10"/>
    </row>
    <row r="7" s="1" customFormat="1" spans="1:9">
      <c r="A7" s="8">
        <v>5</v>
      </c>
      <c r="B7" s="9" t="s">
        <v>118</v>
      </c>
      <c r="C7" s="10"/>
      <c r="D7" s="8"/>
      <c r="E7" s="8"/>
      <c r="F7" s="11"/>
      <c r="G7" s="11"/>
      <c r="H7" s="8"/>
      <c r="I7" s="10"/>
    </row>
    <row r="8" s="1" customFormat="1" ht="142" customHeight="1" spans="1:9">
      <c r="A8" s="8">
        <v>6</v>
      </c>
      <c r="B8" s="12" t="s">
        <v>57</v>
      </c>
      <c r="C8" s="12" t="s">
        <v>58</v>
      </c>
      <c r="D8" s="12" t="s">
        <v>59</v>
      </c>
      <c r="E8" s="8" t="s">
        <v>35</v>
      </c>
      <c r="F8" s="14">
        <v>6597.5</v>
      </c>
      <c r="G8" s="11">
        <v>254.4</v>
      </c>
      <c r="H8" s="11">
        <f t="shared" ref="H8:H14" si="1">ROUND(G8*F8,2)</f>
        <v>1678404</v>
      </c>
      <c r="I8" s="10"/>
    </row>
    <row r="9" s="1" customFormat="1" ht="155" customHeight="1" spans="1:9">
      <c r="A9" s="8">
        <v>7</v>
      </c>
      <c r="B9" s="12" t="s">
        <v>119</v>
      </c>
      <c r="C9" s="13" t="s">
        <v>120</v>
      </c>
      <c r="D9" s="14" t="s">
        <v>121</v>
      </c>
      <c r="E9" s="14" t="s">
        <v>40</v>
      </c>
      <c r="F9" s="14">
        <v>199.12</v>
      </c>
      <c r="G9" s="11">
        <v>45.58</v>
      </c>
      <c r="H9" s="11">
        <f t="shared" si="1"/>
        <v>9075.89</v>
      </c>
      <c r="I9" s="10"/>
    </row>
    <row r="10" s="1" customFormat="1" ht="21" customHeight="1" spans="1:9">
      <c r="A10" s="8">
        <v>8</v>
      </c>
      <c r="B10" s="15" t="s">
        <v>122</v>
      </c>
      <c r="C10" s="10"/>
      <c r="D10" s="8"/>
      <c r="E10" s="8"/>
      <c r="F10" s="11"/>
      <c r="G10" s="11"/>
      <c r="H10" s="8"/>
      <c r="I10" s="10"/>
    </row>
    <row r="11" s="1" customFormat="1" ht="90" customHeight="1" spans="1:9">
      <c r="A11" s="8">
        <v>9</v>
      </c>
      <c r="B11" s="12" t="s">
        <v>61</v>
      </c>
      <c r="C11" s="12" t="s">
        <v>62</v>
      </c>
      <c r="D11" s="12" t="s">
        <v>123</v>
      </c>
      <c r="E11" s="8" t="s">
        <v>64</v>
      </c>
      <c r="F11" s="11">
        <v>88</v>
      </c>
      <c r="G11" s="11">
        <v>848</v>
      </c>
      <c r="H11" s="11">
        <f t="shared" si="1"/>
        <v>74624</v>
      </c>
      <c r="I11" s="10"/>
    </row>
    <row r="12" s="1" customFormat="1" ht="100" customHeight="1" spans="1:9">
      <c r="A12" s="8">
        <v>10</v>
      </c>
      <c r="B12" s="12" t="s">
        <v>65</v>
      </c>
      <c r="C12" s="12" t="s">
        <v>66</v>
      </c>
      <c r="D12" s="12" t="s">
        <v>67</v>
      </c>
      <c r="E12" s="8" t="s">
        <v>40</v>
      </c>
      <c r="F12" s="14">
        <v>36229.11</v>
      </c>
      <c r="G12" s="11">
        <v>7.42</v>
      </c>
      <c r="H12" s="11">
        <f t="shared" si="1"/>
        <v>268820</v>
      </c>
      <c r="I12" s="10"/>
    </row>
    <row r="13" s="1" customFormat="1" ht="95" customHeight="1" spans="1:9">
      <c r="A13" s="8">
        <v>11</v>
      </c>
      <c r="B13" s="12" t="s">
        <v>124</v>
      </c>
      <c r="C13" s="13" t="s">
        <v>71</v>
      </c>
      <c r="D13" s="12" t="s">
        <v>67</v>
      </c>
      <c r="E13" s="8" t="s">
        <v>40</v>
      </c>
      <c r="F13" s="14">
        <v>4234.32</v>
      </c>
      <c r="G13" s="11">
        <v>12.72</v>
      </c>
      <c r="H13" s="11">
        <f t="shared" si="1"/>
        <v>53860.55</v>
      </c>
      <c r="I13" s="10"/>
    </row>
    <row r="14" s="1" customFormat="1" ht="62" customHeight="1" spans="1:9">
      <c r="A14" s="8">
        <v>12</v>
      </c>
      <c r="B14" s="12" t="s">
        <v>125</v>
      </c>
      <c r="C14" s="13" t="s">
        <v>126</v>
      </c>
      <c r="D14" s="16" t="s">
        <v>76</v>
      </c>
      <c r="E14" s="8" t="s">
        <v>35</v>
      </c>
      <c r="F14" s="14">
        <v>562.73</v>
      </c>
      <c r="G14" s="11">
        <v>47.7</v>
      </c>
      <c r="H14" s="11">
        <f t="shared" si="1"/>
        <v>26842.22</v>
      </c>
      <c r="I14" s="10"/>
    </row>
    <row r="15" s="1" customFormat="1" spans="1:9">
      <c r="A15" s="8">
        <v>13</v>
      </c>
      <c r="B15" s="15" t="s">
        <v>127</v>
      </c>
      <c r="C15" s="10"/>
      <c r="D15" s="8"/>
      <c r="E15" s="8"/>
      <c r="F15" s="11"/>
      <c r="G15" s="11"/>
      <c r="H15" s="8"/>
      <c r="I15" s="10"/>
    </row>
    <row r="16" s="1" customFormat="1" ht="132" customHeight="1" spans="1:9">
      <c r="A16" s="8">
        <v>14</v>
      </c>
      <c r="B16" s="12" t="s">
        <v>78</v>
      </c>
      <c r="C16" s="13" t="s">
        <v>79</v>
      </c>
      <c r="D16" s="16" t="s">
        <v>80</v>
      </c>
      <c r="E16" s="8" t="s">
        <v>40</v>
      </c>
      <c r="F16" s="14">
        <v>94673.66</v>
      </c>
      <c r="G16" s="11">
        <v>12.72</v>
      </c>
      <c r="H16" s="11">
        <f t="shared" ref="H16:H20" si="2">ROUND(G16*F16,2)</f>
        <v>1204248.96</v>
      </c>
      <c r="I16" s="10"/>
    </row>
    <row r="17" s="1" customFormat="1" ht="92" customHeight="1" spans="1:9">
      <c r="A17" s="8">
        <v>15</v>
      </c>
      <c r="B17" s="12" t="s">
        <v>81</v>
      </c>
      <c r="C17" s="12" t="s">
        <v>128</v>
      </c>
      <c r="D17" s="12" t="s">
        <v>67</v>
      </c>
      <c r="E17" s="8" t="s">
        <v>40</v>
      </c>
      <c r="F17" s="14">
        <v>4693.89</v>
      </c>
      <c r="G17" s="11">
        <v>10.6</v>
      </c>
      <c r="H17" s="11">
        <f t="shared" si="2"/>
        <v>49755.23</v>
      </c>
      <c r="I17" s="10"/>
    </row>
    <row r="18" s="1" customFormat="1" ht="100" customHeight="1" spans="1:9">
      <c r="A18" s="8">
        <v>16</v>
      </c>
      <c r="B18" s="12" t="s">
        <v>83</v>
      </c>
      <c r="C18" s="12" t="s">
        <v>129</v>
      </c>
      <c r="D18" s="12" t="s">
        <v>85</v>
      </c>
      <c r="E18" s="8" t="s">
        <v>40</v>
      </c>
      <c r="F18" s="14">
        <v>10635.21</v>
      </c>
      <c r="G18" s="11">
        <v>7.95</v>
      </c>
      <c r="H18" s="11">
        <f t="shared" si="2"/>
        <v>84549.92</v>
      </c>
      <c r="I18" s="10"/>
    </row>
    <row r="19" s="1" customFormat="1" ht="100" customHeight="1" spans="1:9">
      <c r="A19" s="8">
        <v>17</v>
      </c>
      <c r="B19" s="12" t="s">
        <v>86</v>
      </c>
      <c r="C19" s="12" t="s">
        <v>84</v>
      </c>
      <c r="D19" s="12" t="s">
        <v>85</v>
      </c>
      <c r="E19" s="8" t="s">
        <v>40</v>
      </c>
      <c r="F19" s="14">
        <v>559.75</v>
      </c>
      <c r="G19" s="11">
        <v>12.19</v>
      </c>
      <c r="H19" s="11">
        <f t="shared" si="2"/>
        <v>6823.35</v>
      </c>
      <c r="I19" s="10"/>
    </row>
    <row r="20" s="1" customFormat="1" ht="100" customHeight="1" spans="1:9">
      <c r="A20" s="8">
        <v>18</v>
      </c>
      <c r="B20" s="17" t="s">
        <v>130</v>
      </c>
      <c r="C20" s="18" t="s">
        <v>131</v>
      </c>
      <c r="D20" s="19" t="s">
        <v>132</v>
      </c>
      <c r="E20" s="14" t="s">
        <v>22</v>
      </c>
      <c r="F20" s="14">
        <v>957.08</v>
      </c>
      <c r="G20" s="11">
        <v>116.6</v>
      </c>
      <c r="H20" s="11">
        <f t="shared" si="2"/>
        <v>111595.53</v>
      </c>
      <c r="I20" s="10"/>
    </row>
    <row r="21" s="1" customFormat="1" ht="21" customHeight="1" spans="1:9">
      <c r="A21" s="8">
        <v>19</v>
      </c>
      <c r="B21" s="15" t="s">
        <v>133</v>
      </c>
      <c r="C21" s="10"/>
      <c r="D21" s="8"/>
      <c r="E21" s="8"/>
      <c r="F21" s="11"/>
      <c r="G21" s="11"/>
      <c r="H21" s="8"/>
      <c r="I21" s="10"/>
    </row>
    <row r="22" s="1" customFormat="1" ht="150" customHeight="1" spans="1:9">
      <c r="A22" s="8">
        <v>20</v>
      </c>
      <c r="B22" s="12" t="s">
        <v>134</v>
      </c>
      <c r="C22" s="12" t="s">
        <v>135</v>
      </c>
      <c r="D22" s="12" t="s">
        <v>67</v>
      </c>
      <c r="E22" s="8" t="s">
        <v>40</v>
      </c>
      <c r="F22" s="14">
        <v>38350.1</v>
      </c>
      <c r="G22" s="11">
        <v>23.32</v>
      </c>
      <c r="H22" s="11">
        <f t="shared" ref="H22:H24" si="3">ROUND(G22*F22,2)</f>
        <v>894324.33</v>
      </c>
      <c r="I22" s="10"/>
    </row>
    <row r="23" s="1" customFormat="1" ht="106" customHeight="1" spans="1:9">
      <c r="A23" s="8">
        <v>21</v>
      </c>
      <c r="B23" s="12" t="s">
        <v>136</v>
      </c>
      <c r="C23" s="13" t="s">
        <v>137</v>
      </c>
      <c r="D23" s="12" t="s">
        <v>67</v>
      </c>
      <c r="E23" s="8" t="s">
        <v>40</v>
      </c>
      <c r="F23" s="14">
        <v>26669.2</v>
      </c>
      <c r="G23" s="11">
        <v>21.2</v>
      </c>
      <c r="H23" s="11">
        <f t="shared" si="3"/>
        <v>565387.04</v>
      </c>
      <c r="I23" s="10"/>
    </row>
    <row r="24" s="1" customFormat="1" ht="106" customHeight="1" spans="1:9">
      <c r="A24" s="8">
        <v>22</v>
      </c>
      <c r="B24" s="12" t="s">
        <v>138</v>
      </c>
      <c r="C24" s="13" t="s">
        <v>139</v>
      </c>
      <c r="D24" s="12" t="s">
        <v>67</v>
      </c>
      <c r="E24" s="8" t="s">
        <v>40</v>
      </c>
      <c r="F24" s="14">
        <v>4998.09</v>
      </c>
      <c r="G24" s="11">
        <v>4.24</v>
      </c>
      <c r="H24" s="11">
        <f t="shared" si="3"/>
        <v>21191.9</v>
      </c>
      <c r="I24" s="10"/>
    </row>
    <row r="25" s="1" customFormat="1" ht="29" customHeight="1" spans="1:9">
      <c r="A25" s="8">
        <v>23</v>
      </c>
      <c r="B25" s="15" t="s">
        <v>140</v>
      </c>
      <c r="C25" s="13"/>
      <c r="D25" s="12"/>
      <c r="E25" s="8"/>
      <c r="F25" s="14"/>
      <c r="G25" s="11"/>
      <c r="H25" s="8"/>
      <c r="I25" s="10"/>
    </row>
    <row r="26" s="1" customFormat="1" ht="78" customHeight="1" spans="1:9">
      <c r="A26" s="8">
        <v>24</v>
      </c>
      <c r="B26" s="12" t="s">
        <v>141</v>
      </c>
      <c r="C26" s="13" t="s">
        <v>142</v>
      </c>
      <c r="D26" s="14" t="s">
        <v>96</v>
      </c>
      <c r="E26" s="8" t="s">
        <v>40</v>
      </c>
      <c r="F26" s="14">
        <v>36929.36</v>
      </c>
      <c r="G26" s="11">
        <v>22.26</v>
      </c>
      <c r="H26" s="11">
        <f t="shared" ref="H26:H30" si="4">ROUND(G26*F26,2)</f>
        <v>822047.55</v>
      </c>
      <c r="I26" s="10"/>
    </row>
    <row r="27" s="1" customFormat="1" ht="72" customHeight="1" spans="1:9">
      <c r="A27" s="8">
        <v>25</v>
      </c>
      <c r="B27" s="12" t="s">
        <v>143</v>
      </c>
      <c r="C27" s="13" t="s">
        <v>144</v>
      </c>
      <c r="D27" s="14" t="s">
        <v>96</v>
      </c>
      <c r="E27" s="8" t="s">
        <v>40</v>
      </c>
      <c r="F27" s="14">
        <v>1710.68</v>
      </c>
      <c r="G27" s="11">
        <v>22.26</v>
      </c>
      <c r="H27" s="11">
        <f t="shared" si="4"/>
        <v>38079.74</v>
      </c>
      <c r="I27" s="10"/>
    </row>
    <row r="28" s="1" customFormat="1" spans="1:9">
      <c r="A28" s="8">
        <v>26</v>
      </c>
      <c r="B28" s="15" t="s">
        <v>145</v>
      </c>
      <c r="C28" s="10"/>
      <c r="D28" s="8"/>
      <c r="E28" s="8"/>
      <c r="F28" s="11"/>
      <c r="G28" s="11"/>
      <c r="H28" s="8"/>
      <c r="I28" s="10"/>
    </row>
    <row r="29" s="1" customFormat="1" ht="176" customHeight="1" spans="1:9">
      <c r="A29" s="8">
        <v>27</v>
      </c>
      <c r="B29" s="12" t="s">
        <v>146</v>
      </c>
      <c r="C29" s="12" t="s">
        <v>102</v>
      </c>
      <c r="D29" s="12" t="s">
        <v>100</v>
      </c>
      <c r="E29" s="8" t="s">
        <v>40</v>
      </c>
      <c r="F29" s="14">
        <v>148024.14</v>
      </c>
      <c r="G29" s="11">
        <v>50.88</v>
      </c>
      <c r="H29" s="11">
        <f t="shared" si="4"/>
        <v>7531468.24</v>
      </c>
      <c r="I29" s="10"/>
    </row>
    <row r="30" s="1" customFormat="1" ht="152" customHeight="1" spans="1:9">
      <c r="A30" s="8">
        <v>28</v>
      </c>
      <c r="B30" s="12" t="s">
        <v>147</v>
      </c>
      <c r="C30" s="12" t="s">
        <v>148</v>
      </c>
      <c r="D30" s="12" t="s">
        <v>149</v>
      </c>
      <c r="E30" s="8" t="s">
        <v>40</v>
      </c>
      <c r="F30" s="14">
        <v>39387.12</v>
      </c>
      <c r="G30" s="11">
        <v>27.56</v>
      </c>
      <c r="H30" s="11">
        <f t="shared" si="4"/>
        <v>1085509.03</v>
      </c>
      <c r="I30" s="10"/>
    </row>
    <row r="31" s="1" customFormat="1" spans="1:9">
      <c r="A31" s="8">
        <v>29</v>
      </c>
      <c r="B31" s="15" t="s">
        <v>150</v>
      </c>
      <c r="C31" s="10"/>
      <c r="D31" s="8"/>
      <c r="E31" s="8"/>
      <c r="F31" s="11"/>
      <c r="G31" s="11"/>
      <c r="H31" s="8"/>
      <c r="I31" s="10"/>
    </row>
    <row r="32" s="1" customFormat="1" ht="88" customHeight="1" spans="1:9">
      <c r="A32" s="8">
        <v>30</v>
      </c>
      <c r="B32" s="12" t="s">
        <v>151</v>
      </c>
      <c r="C32" s="12" t="s">
        <v>152</v>
      </c>
      <c r="D32" s="14" t="s">
        <v>153</v>
      </c>
      <c r="E32" s="8" t="s">
        <v>40</v>
      </c>
      <c r="F32" s="20">
        <v>50370.44</v>
      </c>
      <c r="G32" s="11">
        <v>20.67</v>
      </c>
      <c r="H32" s="11">
        <f>ROUND(G32*F32,2)</f>
        <v>1041156.99</v>
      </c>
      <c r="I32" s="10"/>
    </row>
    <row r="33" s="1" customFormat="1" spans="1:34">
      <c r="A33" s="8">
        <v>31</v>
      </c>
      <c r="B33" s="15" t="s">
        <v>154</v>
      </c>
      <c r="C33" s="10"/>
      <c r="D33" s="8"/>
      <c r="E33" s="8"/>
      <c r="F33" s="20"/>
      <c r="G33" s="11"/>
      <c r="H33" s="8"/>
      <c r="I33" s="10"/>
    </row>
    <row r="34" s="1" customFormat="1" ht="280" customHeight="1" spans="1:34">
      <c r="A34" s="8">
        <v>32</v>
      </c>
      <c r="B34" s="21" t="s">
        <v>107</v>
      </c>
      <c r="C34" s="13" t="s">
        <v>108</v>
      </c>
      <c r="D34" s="21" t="s">
        <v>96</v>
      </c>
      <c r="E34" s="8" t="s">
        <v>40</v>
      </c>
      <c r="F34" s="20">
        <v>38640.04</v>
      </c>
      <c r="G34" s="22">
        <v>12.72</v>
      </c>
      <c r="H34" s="8">
        <f>ROUND(F34*G34,2)</f>
        <v>491501.31</v>
      </c>
      <c r="I34" s="20"/>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row>
    <row r="35" s="1" customFormat="1" ht="216" customHeight="1" spans="1:34">
      <c r="A35" s="8"/>
      <c r="B35" s="21"/>
      <c r="C35" s="13"/>
      <c r="D35" s="21"/>
      <c r="E35" s="8"/>
      <c r="F35" s="20"/>
      <c r="G35" s="24"/>
      <c r="H35" s="8"/>
      <c r="I35" s="20"/>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row>
    <row r="36" s="1" customFormat="1" ht="38" customHeight="1" spans="1:34">
      <c r="A36" s="8">
        <v>33</v>
      </c>
      <c r="B36" s="25" t="s">
        <v>155</v>
      </c>
      <c r="C36" s="13"/>
      <c r="D36" s="21"/>
      <c r="E36" s="8"/>
      <c r="F36" s="20"/>
      <c r="G36" s="20"/>
      <c r="H36" s="26">
        <f>SUM(H3:H35)</f>
        <v>18296910.49</v>
      </c>
      <c r="I36" s="20"/>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row>
    <row r="37" s="1" customFormat="1" ht="24" customHeight="1" spans="1:34">
      <c r="A37" s="8">
        <v>34</v>
      </c>
      <c r="B37" s="25" t="s">
        <v>156</v>
      </c>
      <c r="C37" s="10"/>
      <c r="D37" s="8"/>
      <c r="E37" s="8"/>
      <c r="F37" s="11"/>
      <c r="G37" s="27"/>
      <c r="H37" s="27">
        <f>ROUND(H36*0.03,2)</f>
        <v>548907.31</v>
      </c>
      <c r="I37" s="10"/>
    </row>
    <row r="38" s="1" customFormat="1" ht="26" customHeight="1" spans="1:34">
      <c r="A38" s="8">
        <v>35</v>
      </c>
      <c r="B38" s="25" t="s">
        <v>157</v>
      </c>
      <c r="C38" s="10"/>
      <c r="D38" s="8"/>
      <c r="E38" s="8"/>
      <c r="F38" s="8"/>
      <c r="G38" s="27"/>
      <c r="H38" s="27">
        <f>H36+H37</f>
        <v>18845817.8</v>
      </c>
      <c r="I38" s="10"/>
    </row>
    <row r="39" s="1" customFormat="1" ht="105" customHeight="1" spans="1:34">
      <c r="A39" s="2"/>
      <c r="B39" s="28" t="s">
        <v>113</v>
      </c>
      <c r="C39" s="28"/>
      <c r="D39" s="28"/>
      <c r="E39" s="28"/>
      <c r="F39" s="28"/>
      <c r="G39" s="28"/>
      <c r="H39" s="28"/>
    </row>
    <row r="40" s="1" customFormat="1" spans="1:34">
      <c r="A40" s="2"/>
      <c r="B40" s="1"/>
      <c r="C40" s="1"/>
      <c r="D40" s="2"/>
      <c r="E40" s="2"/>
      <c r="F40" s="2"/>
      <c r="G40" s="3"/>
      <c r="H40" s="3"/>
    </row>
  </sheetData>
  <mergeCells count="36">
    <mergeCell ref="A1:H1"/>
    <mergeCell ref="B39:H39"/>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4:Q35"/>
    <mergeCell ref="R34:R35"/>
    <mergeCell ref="S34:S35"/>
    <mergeCell ref="T34:T35"/>
    <mergeCell ref="U34:U35"/>
    <mergeCell ref="V34:V35"/>
    <mergeCell ref="W34:W35"/>
    <mergeCell ref="X34:X35"/>
    <mergeCell ref="Y34:Y35"/>
    <mergeCell ref="Z34:Z35"/>
    <mergeCell ref="AA34:AA35"/>
    <mergeCell ref="AB34:AB35"/>
    <mergeCell ref="AC34:AC35"/>
    <mergeCell ref="AD34:AD35"/>
    <mergeCell ref="AE34:AE35"/>
    <mergeCell ref="AF34:AF35"/>
    <mergeCell ref="AG34:AG35"/>
    <mergeCell ref="AH34:AH3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劳务1（地下室）</vt:lpstr>
      <vt:lpstr>劳务1（地上建筑）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袁令</dc:creator>
  <cp:lastModifiedBy>烁达广告</cp:lastModifiedBy>
  <dcterms:created xsi:type="dcterms:W3CDTF">2023-05-12T11:15:00Z</dcterms:created>
  <dcterms:modified xsi:type="dcterms:W3CDTF">2026-08-21T10:39:42Z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A6DED016D61043CBB72383E8AFF67A57_13</vt:lpwstr>
  </property>
  <property fmtid="{D5CDD505-2E9C-101B-9397-08002B2CF9AE}" pid="4" name="CalculationRule">
    <vt:i4>0</vt:i4>
  </property>
</Properties>
</file>